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②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gakunen">Sheet5!$A$2:$A$14</definedName>
    <definedName name="konsei1">Sheet5!$G$2</definedName>
    <definedName name="konsei2">Sheet5!$H$2</definedName>
    <definedName name="_xlnm.Print_Area" localSheetId="3">'Sheet4（印刷用）'!$A$1:$D$36</definedName>
    <definedName name="_xlnm.Print_Area" localSheetId="4">領収書!$A$1:$B$25</definedName>
    <definedName name="puro" localSheetId="4">[1]Sheet5!$E$2:$E$3</definedName>
    <definedName name="puro">Sheet5!$I$2:$I$5</definedName>
    <definedName name="rikkyou" localSheetId="4">[1]Sheet5!$B$2:$B$48</definedName>
    <definedName name="rikkyou">Sheet5!$B$2:$B$48</definedName>
    <definedName name="rire">Sheet5!$E$2:$E$6</definedName>
    <definedName name="rire2">Sheet5!$F$2:$F$6</definedName>
    <definedName name="syumoku1" localSheetId="4">[1]Sheet5!$C$2:$C$5</definedName>
    <definedName name="syumoku1">Sheet5!$C$2:$C$16</definedName>
    <definedName name="syumoku2" localSheetId="4">[1]Sheet5!$D$2:$D$5</definedName>
    <definedName name="syumoku2">Sheet5!$D$2:$D$16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 l="1"/>
  <c r="H5" i="1"/>
  <c r="AA10" i="9"/>
  <c r="D9" i="1" s="1"/>
  <c r="W20" i="9"/>
  <c r="W16" i="9"/>
  <c r="W15" i="9"/>
  <c r="W14" i="9"/>
  <c r="X3" i="9"/>
  <c r="Y3" i="9" s="1"/>
  <c r="X4" i="9"/>
  <c r="Y4" i="9" s="1"/>
  <c r="X5" i="9"/>
  <c r="Y5" i="9" s="1"/>
  <c r="X6" i="9"/>
  <c r="Y6" i="9" s="1"/>
  <c r="X2" i="9"/>
  <c r="Y2" i="9" s="1"/>
  <c r="AA10" i="2"/>
  <c r="B9" i="1" s="1"/>
  <c r="W14" i="2"/>
  <c r="W16" i="2"/>
  <c r="W15" i="2"/>
  <c r="W19" i="2"/>
  <c r="X3" i="2"/>
  <c r="Y3" i="2" s="1"/>
  <c r="X4" i="2"/>
  <c r="Y4" i="2" s="1"/>
  <c r="X5" i="2"/>
  <c r="Y5" i="2" s="1"/>
  <c r="X6" i="2"/>
  <c r="Y6" i="2" s="1"/>
  <c r="X2" i="2"/>
  <c r="Y2" i="2" s="1"/>
  <c r="F6" i="1" l="1"/>
  <c r="AA9" i="9"/>
  <c r="AA9" i="2"/>
  <c r="Y12" i="9" l="1"/>
  <c r="Y13" i="9"/>
  <c r="Y14" i="9"/>
  <c r="Y15" i="9"/>
  <c r="W18" i="9"/>
  <c r="W19" i="9"/>
  <c r="Y8" i="9"/>
  <c r="Y9" i="9"/>
  <c r="Y10" i="9"/>
  <c r="W9" i="9"/>
  <c r="W10" i="9"/>
  <c r="W11" i="9"/>
  <c r="W12" i="9"/>
  <c r="W13" i="9"/>
  <c r="Y11" i="9"/>
  <c r="W17" i="9"/>
  <c r="W8" i="9"/>
  <c r="W21" i="9" l="1"/>
  <c r="Y16" i="9"/>
  <c r="Y12" i="2"/>
  <c r="Y13" i="2"/>
  <c r="Y14" i="2"/>
  <c r="Y15" i="2"/>
  <c r="Y11" i="2"/>
  <c r="W18" i="2"/>
  <c r="W20" i="2"/>
  <c r="Y8" i="2"/>
  <c r="Y9" i="2"/>
  <c r="Y10" i="2"/>
  <c r="W17" i="2"/>
  <c r="W9" i="2"/>
  <c r="W10" i="2"/>
  <c r="W11" i="2"/>
  <c r="W12" i="2"/>
  <c r="W13" i="2"/>
  <c r="W8" i="2"/>
  <c r="F9" i="1"/>
  <c r="Z11" i="9" l="1"/>
  <c r="D7" i="1" s="1"/>
  <c r="Y16" i="2"/>
  <c r="W21" i="2"/>
  <c r="Z11" i="2" l="1"/>
  <c r="B7" i="1" s="1"/>
  <c r="F7" i="1" s="1"/>
  <c r="B11" i="1" s="1"/>
  <c r="V3" i="9"/>
  <c r="W3" i="9" s="1"/>
  <c r="V4" i="9"/>
  <c r="W4" i="9" s="1"/>
  <c r="V5" i="9"/>
  <c r="W5" i="9" s="1"/>
  <c r="V6" i="9"/>
  <c r="W6" i="9" s="1"/>
  <c r="V2" i="9"/>
  <c r="W2" i="9" s="1"/>
  <c r="V3" i="2"/>
  <c r="W3" i="2" s="1"/>
  <c r="V4" i="2"/>
  <c r="W4" i="2" s="1"/>
  <c r="V5" i="2"/>
  <c r="W5" i="2" s="1"/>
  <c r="V6" i="2"/>
  <c r="W6" i="2" s="1"/>
  <c r="V2" i="2"/>
  <c r="W2" i="2" s="1"/>
  <c r="A18" i="10"/>
  <c r="A4" i="10"/>
  <c r="B4" i="1"/>
  <c r="AA8" i="9" l="1"/>
  <c r="AA8" i="2"/>
  <c r="AA11" i="9" l="1"/>
  <c r="D8" i="1" s="1"/>
  <c r="AA11" i="2"/>
  <c r="B8" i="1" s="1"/>
  <c r="F8" i="1" l="1"/>
  <c r="F11" i="1" l="1"/>
  <c r="A20" i="10" l="1"/>
  <c r="A6" i="10"/>
</calcChain>
</file>

<file path=xl/sharedStrings.xml><?xml version="1.0" encoding="utf-8"?>
<sst xmlns="http://schemas.openxmlformats.org/spreadsheetml/2006/main" count="279" uniqueCount="196">
  <si>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</si>
  <si>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</si>
  <si>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</si>
  <si>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</si>
  <si>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</si>
  <si>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</si>
  <si>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</si>
  <si>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</si>
  <si>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</si>
  <si>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</si>
  <si>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</si>
  <si>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</si>
  <si>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</si>
  <si>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</si>
  <si>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</si>
  <si>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</si>
  <si>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</si>
  <si>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</si>
  <si>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</si>
  <si>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</si>
  <si>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</si>
  <si>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</si>
  <si>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</si>
  <si>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</si>
  <si>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</si>
  <si>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</si>
  <si>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</si>
  <si>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</si>
  <si>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</si>
  <si>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</si>
  <si>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</si>
  <si>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</si>
  <si>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</si>
  <si>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</si>
  <si>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</si>
  <si>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</si>
  <si>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</si>
  <si>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</si>
  <si>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</si>
  <si>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</si>
  <si>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</si>
  <si>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</si>
  <si>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</si>
  <si>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</si>
  <si>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</si>
  <si>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</si>
  <si>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</si>
  <si>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</si>
  <si>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</si>
  <si>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</si>
  <si>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</si>
  <si>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</si>
  <si>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</si>
  <si>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</si>
  <si>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</si>
  <si>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</si>
  <si>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</si>
  <si>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</si>
  <si>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</si>
  <si>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</si>
  <si>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</si>
  <si>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</si>
  <si>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</si>
  <si>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rire</t>
    <phoneticPr fontId="21"/>
  </si>
  <si>
    <t>種目　1</t>
    <rPh sb="0" eb="2">
      <t>シュモク</t>
    </rPh>
    <phoneticPr fontId="2"/>
  </si>
  <si>
    <t>種目　2</t>
    <rPh sb="0" eb="2">
      <t>シュモク</t>
    </rPh>
    <phoneticPr fontId="2"/>
  </si>
  <si>
    <t>rire2</t>
    <phoneticPr fontId="21"/>
  </si>
  <si>
    <t>七種競技</t>
    <rPh sb="0" eb="2">
      <t>ナナシュ</t>
    </rPh>
    <rPh sb="2" eb="4">
      <t>キョウギ</t>
    </rPh>
    <phoneticPr fontId="21"/>
  </si>
  <si>
    <t>konsei1</t>
    <phoneticPr fontId="21"/>
  </si>
  <si>
    <t>konsei2</t>
    <phoneticPr fontId="21"/>
  </si>
  <si>
    <t>puro</t>
    <phoneticPr fontId="21"/>
  </si>
  <si>
    <t>4×100mR</t>
    <phoneticPr fontId="2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</si>
  <si>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</si>
  <si>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</si>
  <si>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</si>
  <si>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</si>
  <si>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</si>
  <si>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</si>
  <si>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</si>
  <si>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</si>
  <si>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</si>
  <si>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</si>
  <si>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</si>
  <si>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</si>
  <si>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</si>
  <si>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</si>
  <si>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</si>
  <si>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</si>
  <si>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</si>
  <si>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←選択</t>
    <rPh sb="1" eb="3">
      <t>センタク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</si>
  <si>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</si>
  <si>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</si>
  <si>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</si>
  <si>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</si>
  <si>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</si>
  <si>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</si>
  <si>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</si>
  <si>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</si>
  <si>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</si>
  <si>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</si>
  <si>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</si>
  <si>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</si>
  <si>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</si>
  <si>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</si>
  <si>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</si>
  <si>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</si>
  <si>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</si>
  <si>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</si>
  <si>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</si>
  <si>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</si>
  <si>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</si>
  <si>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</si>
  <si>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</si>
  <si>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4×100mR</t>
    <phoneticPr fontId="2"/>
  </si>
  <si>
    <t>M1</t>
    <phoneticPr fontId="21"/>
  </si>
  <si>
    <t>M2</t>
    <phoneticPr fontId="21"/>
  </si>
  <si>
    <t>十種競技</t>
    <rPh sb="0" eb="2">
      <t>ジュッシュ</t>
    </rPh>
    <rPh sb="2" eb="4">
      <t>キョウギ</t>
    </rPh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</si>
  <si>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</si>
  <si>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</si>
  <si>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</si>
  <si>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</si>
  <si>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</si>
  <si>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</si>
  <si>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</si>
  <si>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</si>
  <si>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</si>
  <si>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</si>
  <si>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</si>
  <si>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</si>
  <si>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混成</t>
    <rPh sb="0" eb="2">
      <t>コンセイ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</si>
  <si>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</si>
  <si>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</si>
  <si>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</si>
  <si>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</si>
  <si>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</si>
  <si>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</si>
  <si>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</si>
  <si>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</si>
  <si>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</si>
  <si>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</si>
  <si>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</si>
  <si>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</si>
  <si>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</si>
  <si>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混成種目</t>
    <rPh sb="0" eb="2">
      <t>コンセイ</t>
    </rPh>
    <rPh sb="2" eb="4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</si>
  <si>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</si>
  <si>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</si>
  <si>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</si>
  <si>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</si>
  <si>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</si>
  <si>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</si>
  <si>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</si>
  <si>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</si>
  <si>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</si>
  <si>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</si>
  <si>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</si>
  <si>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</si>
  <si>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</si>
  <si>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</si>
  <si>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</si>
  <si>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</si>
  <si>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</si>
  <si>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</si>
  <si>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</si>
  <si>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</si>
  <si>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D3</t>
  </si>
  <si>
    <t>D4</t>
  </si>
  <si>
    <t>D5</t>
  </si>
  <si>
    <t>200m</t>
    <phoneticPr fontId="21"/>
  </si>
  <si>
    <t>3000m</t>
    <phoneticPr fontId="21"/>
  </si>
  <si>
    <t>5000m</t>
    <phoneticPr fontId="21"/>
  </si>
  <si>
    <t>3000m</t>
    <phoneticPr fontId="21"/>
  </si>
  <si>
    <t>D6</t>
    <phoneticPr fontId="21"/>
  </si>
  <si>
    <t>100m①</t>
    <phoneticPr fontId="21"/>
  </si>
  <si>
    <t>100m②</t>
    <phoneticPr fontId="21"/>
  </si>
  <si>
    <t>100m②</t>
    <phoneticPr fontId="21"/>
  </si>
  <si>
    <t>100m②</t>
    <phoneticPr fontId="2"/>
  </si>
  <si>
    <t>100m②</t>
    <phoneticPr fontId="21"/>
  </si>
  <si>
    <t>100m</t>
    <phoneticPr fontId="21"/>
  </si>
  <si>
    <t>5000m</t>
    <phoneticPr fontId="21"/>
  </si>
  <si>
    <t>100m</t>
    <phoneticPr fontId="21"/>
  </si>
  <si>
    <t>100m</t>
    <phoneticPr fontId="21"/>
  </si>
  <si>
    <t>100m</t>
    <phoneticPr fontId="2"/>
  </si>
  <si>
    <t>但　第2回中京大学土曜競技会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</si>
  <si>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※三段跳の踏切位置は13ｍとする。</t>
    <rPh sb="1" eb="4">
      <t>サンダントビ</t>
    </rPh>
    <rPh sb="5" eb="9">
      <t>フミキリイチ</t>
    </rPh>
    <phoneticPr fontId="2"/>
  </si>
  <si>
    <t>※三段跳の踏切位置は9ｍとする。</t>
    <rPh sb="1" eb="4">
      <t>サンダントビ</t>
    </rPh>
    <rPh sb="5" eb="9">
      <t>フミキリイチ</t>
    </rPh>
    <phoneticPr fontId="2"/>
  </si>
  <si>
    <t>400mH</t>
    <phoneticPr fontId="21"/>
  </si>
  <si>
    <t>2017年度 第2回中京大学土曜競技会</t>
    <rPh sb="4" eb="5">
      <t>ネン</t>
    </rPh>
    <rPh sb="5" eb="6">
      <t>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21"/>
  </si>
  <si>
    <t>2017年度 第2回中京大学土曜競技会</t>
    <rPh sb="4" eb="6">
      <t>ネンド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0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</si>
  <si>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</si>
  <si>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</si>
  <si>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</si>
  <si>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r>
      <t>参加申込書</t>
    </r>
    <r>
      <rPr>
        <b/>
        <sz val="20"/>
        <rFont val="ＭＳ Ｐゴシック"/>
        <family val="3"/>
        <charset val="128"/>
      </rPr>
      <t>（一般用）</t>
    </r>
    <rPh sb="0" eb="2">
      <t>サンカ</t>
    </rPh>
    <rPh sb="2" eb="5">
      <t>モウシコミショ</t>
    </rPh>
    <rPh sb="6" eb="8">
      <t>イッパン</t>
    </rPh>
    <rPh sb="8" eb="9">
      <t>ヨウ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</si>
  <si>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</si>
  <si>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</si>
  <si>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※プログラム記載用です</t>
    </r>
    <rPh sb="1" eb="3">
      <t>ダンタイ</t>
    </rPh>
    <rPh sb="3" eb="4">
      <t>メイ</t>
    </rPh>
    <rPh sb="4" eb="5">
      <t>ガクメイ</t>
    </rPh>
    <rPh sb="5" eb="7">
      <t>リャクショウ</t>
    </rPh>
    <rPh sb="15" eb="17">
      <t>キサイ</t>
    </rPh>
    <rPh sb="17" eb="18">
      <t>ヨウ</t>
    </rPh>
    <phoneticPr fontId="21"/>
  </si>
  <si>
    <t>団体名</t>
    <rPh sb="0" eb="2">
      <t>ダンタイ</t>
    </rPh>
    <rPh sb="2" eb="3">
      <t>メイ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</si>
</sst>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49" fontId="1" fillId="0" borderId="10" xfId="41" applyNumberForma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>
      <alignment vertical="center"/>
    </xf>
    <xf numFmtId="58" fontId="31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>
      <alignment vertical="center"/>
    </xf>
    <xf numFmtId="5" fontId="35" fillId="0" borderId="16" xfId="0" applyNumberFormat="1" applyFont="1" applyBorder="1">
      <alignment vertical="center"/>
    </xf>
    <xf numFmtId="0" fontId="36" fillId="0" borderId="16" xfId="0" applyFont="1" applyBorder="1">
      <alignment vertical="center"/>
    </xf>
    <xf numFmtId="0" fontId="32" fillId="0" borderId="0" xfId="0" applyFont="1" applyAlignment="1">
      <alignment vertical="top"/>
    </xf>
    <xf numFmtId="0" fontId="37" fillId="0" borderId="0" xfId="0" applyFont="1" applyAlignment="1">
      <alignment horizontal="right"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9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9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42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1" applyFill="1" applyBorder="1" applyAlignment="1" applyProtection="1">
      <alignment vertical="center"/>
      <protection locked="0"/>
    </xf>
    <xf numFmtId="0" fontId="0" fillId="0" borderId="25" xfId="4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47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0" fillId="25" borderId="0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center" vertical="center"/>
    </xf>
    <xf numFmtId="58" fontId="32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2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41" bestFit="1" customWidth="1"/>
    <col min="2" max="2" width="1.625" style="41" customWidth="1"/>
    <col min="3" max="3" width="24.125" style="41" bestFit="1" customWidth="1"/>
    <col min="4" max="16384" width="9" style="41"/>
  </cols>
  <sheetData>
    <row r="1" spans="1:4" ht="42" customHeight="1" x14ac:dyDescent="0.15">
      <c r="A1" s="85" t="s">
        <v>186</v>
      </c>
      <c r="B1" s="86"/>
      <c r="C1" s="86"/>
    </row>
    <row r="2" spans="1:4" ht="42" customHeight="1" x14ac:dyDescent="0.15">
      <c r="A2" s="85" t="s">
        <v>191</v>
      </c>
      <c r="B2" s="86"/>
      <c r="C2" s="86"/>
    </row>
    <row r="3" spans="1:4" ht="30" customHeight="1" x14ac:dyDescent="0.15">
      <c r="A3" s="42"/>
      <c r="B3" s="43"/>
      <c r="C3" s="43"/>
      <c r="D3" s="43"/>
    </row>
    <row r="4" spans="1:4" ht="14.25" x14ac:dyDescent="0.15">
      <c r="A4" s="44" t="s">
        <v>192</v>
      </c>
      <c r="C4" s="44" t="s">
        <v>193</v>
      </c>
    </row>
    <row r="5" spans="1:4" ht="30" customHeight="1" x14ac:dyDescent="0.15">
      <c r="A5" s="34"/>
      <c r="C5" s="35"/>
      <c r="D5" s="68" t="s">
        <v>89</v>
      </c>
    </row>
    <row r="6" spans="1:4" ht="13.5" customHeight="1" x14ac:dyDescent="0.15">
      <c r="A6" s="45"/>
      <c r="C6" s="46"/>
    </row>
    <row r="7" spans="1:4" ht="14.25" customHeight="1" x14ac:dyDescent="0.15">
      <c r="A7" s="47" t="s">
        <v>194</v>
      </c>
      <c r="C7" s="44" t="s">
        <v>93</v>
      </c>
    </row>
    <row r="8" spans="1:4" ht="30" customHeight="1" x14ac:dyDescent="0.15">
      <c r="A8" s="34"/>
      <c r="C8" s="69"/>
      <c r="D8" s="68" t="s">
        <v>89</v>
      </c>
    </row>
    <row r="9" spans="1:4" ht="13.5" customHeight="1" x14ac:dyDescent="0.15">
      <c r="A9" s="43"/>
    </row>
    <row r="10" spans="1:4" ht="14.25" x14ac:dyDescent="0.15">
      <c r="A10" s="48" t="s">
        <v>90</v>
      </c>
      <c r="C10" s="48" t="s">
        <v>91</v>
      </c>
    </row>
    <row r="11" spans="1:4" ht="30" customHeight="1" x14ac:dyDescent="0.15">
      <c r="A11" s="34"/>
      <c r="C11" s="87"/>
      <c r="D11" s="88"/>
    </row>
    <row r="12" spans="1:4" ht="13.5" customHeight="1" x14ac:dyDescent="0.15">
      <c r="A12" s="43"/>
    </row>
    <row r="13" spans="1:4" ht="14.25" x14ac:dyDescent="0.15">
      <c r="A13" s="48" t="s">
        <v>92</v>
      </c>
    </row>
    <row r="14" spans="1:4" ht="30" customHeight="1" x14ac:dyDescent="0.15">
      <c r="A14" s="36"/>
    </row>
    <row r="15" spans="1:4" x14ac:dyDescent="0.15">
      <c r="A15" s="43"/>
    </row>
    <row r="17" spans="3:3" ht="30" customHeight="1" x14ac:dyDescent="0.15"/>
    <row r="28" spans="3:3" x14ac:dyDescent="0.15">
      <c r="C28" s="49"/>
    </row>
  </sheetData>
  <sheetProtection algorithmName="SHA-512" hashValue="3UntXOC6Df4FnOumxTaXhLqXtldVEP2mOvk/Mn62wEPmZ5hDE8aoAqSVdSKRIiZZmfj09msMDcpW3uLQ3h65VA==" saltValue="olFEDl0L/prg0L2RgGM6fg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rikkyou</formula1>
    </dataValidation>
    <dataValidation type="list" allowBlank="1" showInputMessage="1" showErrorMessage="1" sqref="C8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0" bestFit="1" customWidth="1"/>
    <col min="2" max="2" width="6.5" style="50" bestFit="1" customWidth="1"/>
    <col min="3" max="3" width="16.5" style="50" bestFit="1" customWidth="1"/>
    <col min="4" max="4" width="14.375" style="50" bestFit="1" customWidth="1"/>
    <col min="5" max="5" width="5.25" style="50" hidden="1" customWidth="1"/>
    <col min="6" max="6" width="9" style="50" bestFit="1"/>
    <col min="7" max="7" width="10.375" style="50" customWidth="1"/>
    <col min="8" max="8" width="8.25" style="50" customWidth="1"/>
    <col min="9" max="9" width="10.375" style="50" customWidth="1"/>
    <col min="10" max="10" width="8.25" style="50" bestFit="1" customWidth="1"/>
    <col min="11" max="11" width="10.375" style="50" hidden="1" customWidth="1"/>
    <col min="12" max="12" width="8.25" style="50" hidden="1" customWidth="1"/>
    <col min="13" max="13" width="10.375" style="50" hidden="1" customWidth="1"/>
    <col min="14" max="14" width="8.25" style="50" hidden="1" customWidth="1"/>
    <col min="15" max="15" width="11.75" style="50" hidden="1" customWidth="1"/>
    <col min="16" max="16" width="8.25" style="50" hidden="1" customWidth="1"/>
    <col min="17" max="17" width="11.75" style="50" hidden="1" customWidth="1"/>
    <col min="18" max="18" width="8.25" style="50" hidden="1" customWidth="1"/>
    <col min="19" max="19" width="11.75" style="50" hidden="1" customWidth="1"/>
    <col min="20" max="20" width="8.25" style="50" hidden="1" customWidth="1"/>
    <col min="21" max="21" width="9" style="50" hidden="1" customWidth="1"/>
    <col min="22" max="23" width="9" style="52" hidden="1" customWidth="1"/>
    <col min="24" max="27" width="9" style="50" hidden="1" customWidth="1"/>
    <col min="28" max="29" width="9" style="50" customWidth="1"/>
    <col min="30" max="16384" width="9" style="50"/>
  </cols>
  <sheetData>
    <row r="1" spans="1:27" ht="13.15" customHeight="1" x14ac:dyDescent="0.15">
      <c r="A1" s="89" t="s">
        <v>79</v>
      </c>
      <c r="B1" s="89"/>
      <c r="C1" s="89"/>
      <c r="D1" s="89"/>
      <c r="G1" s="51"/>
      <c r="K1" s="51"/>
      <c r="V1" s="52" t="s">
        <v>85</v>
      </c>
      <c r="X1" s="51" t="s">
        <v>152</v>
      </c>
    </row>
    <row r="2" spans="1:27" s="54" customFormat="1" ht="13.5" customHeight="1" x14ac:dyDescent="0.15">
      <c r="A2" s="89"/>
      <c r="B2" s="89"/>
      <c r="C2" s="89"/>
      <c r="D2" s="89"/>
      <c r="E2" s="53"/>
      <c r="F2" s="61"/>
      <c r="V2" s="52">
        <f>COUNTIF($O$10:$O$109,Sheet5!E2)</f>
        <v>0</v>
      </c>
      <c r="W2" s="52">
        <f>IF(V2&lt;4,0,IF(V2&gt;6,0,1))</f>
        <v>0</v>
      </c>
      <c r="X2" s="50">
        <f>COUNTIF($Q$10:$Q$109,Sheet5!F2)</f>
        <v>0</v>
      </c>
      <c r="Y2" s="50">
        <f>IF(X2&lt;4,0,IF(X2&gt;6,0,1))</f>
        <v>0</v>
      </c>
    </row>
    <row r="3" spans="1:27" s="54" customFormat="1" ht="13.5" customHeight="1" x14ac:dyDescent="0.15">
      <c r="A3" s="89"/>
      <c r="B3" s="89"/>
      <c r="C3" s="89"/>
      <c r="D3" s="89"/>
      <c r="E3" s="53"/>
      <c r="F3" s="61"/>
      <c r="V3" s="52">
        <f>COUNTIF($O$10:$O$109,Sheet5!E3)</f>
        <v>0</v>
      </c>
      <c r="W3" s="52">
        <f t="shared" ref="W3:W6" si="0">IF(V3&lt;4,0,IF(V3&gt;6,0,1))</f>
        <v>0</v>
      </c>
      <c r="X3" s="50">
        <f>COUNTIF($Q$10:$Q$109,Sheet5!F3)</f>
        <v>0</v>
      </c>
      <c r="Y3" s="50">
        <f t="shared" ref="Y3:Y6" si="1">IF(X3&lt;4,0,IF(X3&gt;6,0,1))</f>
        <v>0</v>
      </c>
    </row>
    <row r="4" spans="1:27" s="54" customFormat="1" ht="13.5" customHeight="1" x14ac:dyDescent="0.15">
      <c r="A4" s="61"/>
      <c r="B4" s="61"/>
      <c r="C4" s="61"/>
      <c r="D4" s="61"/>
      <c r="E4" s="53"/>
      <c r="F4" s="61"/>
      <c r="V4" s="52">
        <f>COUNTIF($O$10:$O$109,Sheet5!E4)</f>
        <v>0</v>
      </c>
      <c r="W4" s="52">
        <f t="shared" si="0"/>
        <v>0</v>
      </c>
      <c r="X4" s="50">
        <f>COUNTIF($Q$10:$Q$109,Sheet5!F4)</f>
        <v>0</v>
      </c>
      <c r="Y4" s="50">
        <f t="shared" si="1"/>
        <v>0</v>
      </c>
    </row>
    <row r="5" spans="1:27" s="54" customFormat="1" ht="13.5" customHeight="1" x14ac:dyDescent="0.15">
      <c r="B5" s="53"/>
      <c r="C5" s="53"/>
      <c r="D5" s="53"/>
      <c r="E5" s="53"/>
      <c r="F5" s="61"/>
      <c r="V5" s="52">
        <f>COUNTIF($O$10:$O$109,Sheet5!E5)</f>
        <v>0</v>
      </c>
      <c r="W5" s="52">
        <f t="shared" si="0"/>
        <v>0</v>
      </c>
      <c r="X5" s="50">
        <f>COUNTIF($Q$10:$Q$109,Sheet5!F5)</f>
        <v>0</v>
      </c>
      <c r="Y5" s="50">
        <f t="shared" si="1"/>
        <v>0</v>
      </c>
    </row>
    <row r="6" spans="1:27" s="54" customFormat="1" ht="13.5" customHeight="1" x14ac:dyDescent="0.15">
      <c r="A6" s="53"/>
      <c r="B6" s="53"/>
      <c r="C6" s="53"/>
      <c r="D6" s="53"/>
      <c r="E6" s="53"/>
      <c r="F6" s="56"/>
      <c r="V6" s="52">
        <f>COUNTIF($O$10:$O$109,Sheet5!E6)</f>
        <v>0</v>
      </c>
      <c r="W6" s="52">
        <f t="shared" si="0"/>
        <v>0</v>
      </c>
      <c r="X6" s="50">
        <f>COUNTIF($Q$10:$Q$109,Sheet5!F6)</f>
        <v>0</v>
      </c>
      <c r="Y6" s="50">
        <f t="shared" si="1"/>
        <v>0</v>
      </c>
    </row>
    <row r="7" spans="1:27" s="54" customFormat="1" ht="13.5" customHeight="1" x14ac:dyDescent="0.15">
      <c r="A7" s="84" t="s">
        <v>128</v>
      </c>
      <c r="B7" s="53"/>
      <c r="C7" s="53"/>
      <c r="D7" s="53"/>
      <c r="E7" s="53"/>
      <c r="F7" s="56"/>
      <c r="V7" s="55"/>
      <c r="W7" s="55"/>
    </row>
    <row r="8" spans="1:27" s="54" customFormat="1" x14ac:dyDescent="0.15">
      <c r="A8" s="84" t="s">
        <v>183</v>
      </c>
      <c r="B8" s="40"/>
      <c r="C8" s="56"/>
      <c r="D8" s="56"/>
      <c r="E8" s="56"/>
      <c r="F8" s="56"/>
      <c r="O8" s="57"/>
      <c r="Q8" s="57"/>
      <c r="S8" s="57"/>
      <c r="V8" s="32" t="s">
        <v>181</v>
      </c>
      <c r="W8" s="32">
        <f>COUNTIF($G$10:$N$109,V8)</f>
        <v>0</v>
      </c>
      <c r="X8" s="32" t="s">
        <v>108</v>
      </c>
      <c r="Y8" s="32">
        <f>COUNTIF($G$10:$N$109,X8)</f>
        <v>0</v>
      </c>
      <c r="Z8" s="32" t="s">
        <v>120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135</v>
      </c>
      <c r="L9" s="10" t="s">
        <v>4</v>
      </c>
      <c r="M9" s="72" t="s">
        <v>136</v>
      </c>
      <c r="N9" s="10" t="s">
        <v>4</v>
      </c>
      <c r="O9" s="72" t="s">
        <v>113</v>
      </c>
      <c r="P9" s="10" t="s">
        <v>4</v>
      </c>
      <c r="Q9" s="72" t="s">
        <v>151</v>
      </c>
      <c r="R9" s="10" t="s">
        <v>4</v>
      </c>
      <c r="S9" s="72" t="s">
        <v>129</v>
      </c>
      <c r="T9" s="10" t="s">
        <v>4</v>
      </c>
      <c r="V9" s="32" t="s">
        <v>175</v>
      </c>
      <c r="W9" s="32">
        <f t="shared" ref="W9:W14" si="2">COUNTIF($G$10:$N$109,V9)</f>
        <v>0</v>
      </c>
      <c r="X9" s="32" t="s">
        <v>109</v>
      </c>
      <c r="Y9" s="32">
        <f>COUNTIF($G$10:$N$109,X9)</f>
        <v>0</v>
      </c>
      <c r="Z9" s="32" t="s">
        <v>157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130</v>
      </c>
      <c r="W10" s="32">
        <f t="shared" si="2"/>
        <v>0</v>
      </c>
      <c r="X10" s="32" t="s">
        <v>110</v>
      </c>
      <c r="Y10" s="32">
        <f>COUNTIF($G$10:$N$109,X10)</f>
        <v>0</v>
      </c>
      <c r="Z10" s="32" t="s">
        <v>134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6"/>
      <c r="M11" s="14"/>
      <c r="N11" s="17"/>
      <c r="O11" s="14"/>
      <c r="P11" s="17"/>
      <c r="Q11" s="71"/>
      <c r="R11" s="17"/>
      <c r="S11" s="71"/>
      <c r="T11" s="17"/>
      <c r="V11" s="32" t="s">
        <v>105</v>
      </c>
      <c r="W11" s="32">
        <f t="shared" si="2"/>
        <v>0</v>
      </c>
      <c r="X11" s="32" t="s">
        <v>111</v>
      </c>
      <c r="Y11" s="32">
        <f>COUNTIF($G$10:$N$109,X11)</f>
        <v>0</v>
      </c>
      <c r="Z11" s="50">
        <f>SUM(W21,Y16)</f>
        <v>0</v>
      </c>
      <c r="AA11" s="50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7"/>
      <c r="O12" s="14"/>
      <c r="P12" s="17"/>
      <c r="Q12" s="71"/>
      <c r="R12" s="17"/>
      <c r="S12" s="71"/>
      <c r="T12" s="17"/>
      <c r="V12" s="32" t="s">
        <v>131</v>
      </c>
      <c r="W12" s="32">
        <f t="shared" si="2"/>
        <v>0</v>
      </c>
      <c r="X12" s="32" t="s">
        <v>117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6"/>
      <c r="M13" s="14"/>
      <c r="N13" s="17"/>
      <c r="O13" s="14"/>
      <c r="P13" s="17"/>
      <c r="Q13" s="71"/>
      <c r="R13" s="17"/>
      <c r="S13" s="71"/>
      <c r="T13" s="17"/>
      <c r="V13" s="32" t="s">
        <v>106</v>
      </c>
      <c r="W13" s="32">
        <f t="shared" si="2"/>
        <v>0</v>
      </c>
      <c r="X13" s="32" t="s">
        <v>118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153</v>
      </c>
      <c r="W14" s="32">
        <f t="shared" si="2"/>
        <v>0</v>
      </c>
      <c r="X14" s="32" t="s">
        <v>119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154</v>
      </c>
      <c r="W15" s="32">
        <f t="shared" ref="W15:W16" si="4">COUNTIF($G$10:$N$109,V15)</f>
        <v>0</v>
      </c>
      <c r="X15" s="32" t="s">
        <v>112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155</v>
      </c>
      <c r="W16" s="32">
        <f t="shared" si="4"/>
        <v>0</v>
      </c>
      <c r="Y16" s="50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6"/>
      <c r="O17" s="14"/>
      <c r="P17" s="17"/>
      <c r="Q17" s="71"/>
      <c r="R17" s="17"/>
      <c r="S17" s="71"/>
      <c r="T17" s="17"/>
      <c r="V17" s="32" t="s">
        <v>107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133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156</v>
      </c>
      <c r="W19" s="32">
        <f>COUNTIF($G$10:$N$109,V19)</f>
        <v>0</v>
      </c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132</v>
      </c>
      <c r="W20" s="32">
        <f>COUNTIF($G$10:$N$109,V20)</f>
        <v>0</v>
      </c>
      <c r="AB20" s="54"/>
      <c r="AC20" s="54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52">
        <f>SUM(W8:W20)</f>
        <v>0</v>
      </c>
      <c r="AB21" s="54"/>
      <c r="AC21" s="54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AB22" s="54"/>
      <c r="AC22" s="54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  <c r="V26" s="50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  <c r="V27" s="50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  <c r="V28" s="50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  <c r="V29" s="50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244" spans="8:12" x14ac:dyDescent="0.15">
      <c r="H244" s="62"/>
      <c r="L244" s="62"/>
    </row>
    <row r="395" spans="3:12" x14ac:dyDescent="0.15">
      <c r="C395" s="63"/>
      <c r="D395" s="63"/>
      <c r="E395" s="62"/>
      <c r="F395" s="63"/>
      <c r="G395" s="63"/>
      <c r="K395" s="63"/>
    </row>
    <row r="396" spans="3:12" x14ac:dyDescent="0.15">
      <c r="C396" s="63"/>
      <c r="D396" s="63"/>
      <c r="F396" s="63"/>
      <c r="G396" s="63"/>
      <c r="K396" s="63"/>
    </row>
    <row r="397" spans="3:12" x14ac:dyDescent="0.15">
      <c r="C397" s="63"/>
      <c r="D397" s="63"/>
      <c r="F397" s="63"/>
      <c r="G397" s="63"/>
      <c r="K397" s="63"/>
    </row>
    <row r="398" spans="3:12" x14ac:dyDescent="0.15">
      <c r="C398" s="63"/>
      <c r="D398" s="63"/>
      <c r="F398" s="63"/>
      <c r="G398" s="63"/>
      <c r="H398" s="62"/>
      <c r="K398" s="63"/>
      <c r="L398" s="62"/>
    </row>
    <row r="399" spans="3:12" x14ac:dyDescent="0.15">
      <c r="C399" s="63"/>
      <c r="D399" s="63"/>
      <c r="F399" s="63"/>
      <c r="G399" s="63"/>
      <c r="H399" s="62"/>
      <c r="K399" s="63"/>
      <c r="L399" s="62"/>
    </row>
    <row r="400" spans="3:12" x14ac:dyDescent="0.15">
      <c r="C400" s="63"/>
      <c r="D400" s="63"/>
      <c r="F400" s="63"/>
      <c r="G400" s="63"/>
      <c r="H400" s="62"/>
      <c r="K400" s="63"/>
      <c r="L400" s="62"/>
    </row>
    <row r="401" spans="3:12" x14ac:dyDescent="0.15">
      <c r="C401" s="63"/>
      <c r="D401" s="63"/>
      <c r="F401" s="63"/>
      <c r="G401" s="63"/>
      <c r="H401" s="62"/>
      <c r="K401" s="63"/>
      <c r="L401" s="62"/>
    </row>
    <row r="402" spans="3:12" x14ac:dyDescent="0.15">
      <c r="C402" s="63"/>
      <c r="D402" s="63"/>
      <c r="F402" s="63"/>
      <c r="G402" s="63"/>
      <c r="H402" s="62"/>
      <c r="K402" s="63"/>
      <c r="L402" s="62"/>
    </row>
    <row r="403" spans="3:12" x14ac:dyDescent="0.15">
      <c r="C403" s="63"/>
      <c r="D403" s="63"/>
      <c r="F403" s="63"/>
      <c r="G403" s="63"/>
      <c r="H403" s="62"/>
      <c r="K403" s="63"/>
      <c r="L403" s="62"/>
    </row>
    <row r="404" spans="3:12" x14ac:dyDescent="0.15">
      <c r="C404" s="63"/>
      <c r="D404" s="63"/>
      <c r="F404" s="63"/>
      <c r="G404" s="63"/>
      <c r="H404" s="62"/>
      <c r="K404" s="63"/>
      <c r="L404" s="62"/>
    </row>
    <row r="405" spans="3:12" x14ac:dyDescent="0.15">
      <c r="C405" s="63"/>
      <c r="D405" s="63"/>
      <c r="F405" s="63"/>
      <c r="G405" s="63"/>
      <c r="H405" s="62"/>
      <c r="K405" s="63"/>
      <c r="L405" s="62"/>
    </row>
    <row r="406" spans="3:12" x14ac:dyDescent="0.15">
      <c r="C406" s="63"/>
      <c r="D406" s="63"/>
      <c r="F406" s="63"/>
      <c r="G406" s="63"/>
      <c r="H406" s="62"/>
      <c r="K406" s="63"/>
      <c r="L406" s="62"/>
    </row>
    <row r="407" spans="3:12" x14ac:dyDescent="0.15">
      <c r="C407" s="63"/>
      <c r="D407" s="63"/>
      <c r="F407" s="63"/>
      <c r="G407" s="63"/>
      <c r="H407" s="62"/>
      <c r="K407" s="63"/>
      <c r="L407" s="62"/>
    </row>
    <row r="408" spans="3:12" x14ac:dyDescent="0.15">
      <c r="C408" s="63"/>
      <c r="D408" s="63"/>
      <c r="F408" s="63"/>
      <c r="G408" s="63"/>
      <c r="H408" s="62"/>
      <c r="K408" s="63"/>
      <c r="L408" s="62"/>
    </row>
    <row r="409" spans="3:12" x14ac:dyDescent="0.15">
      <c r="C409" s="63"/>
      <c r="D409" s="63"/>
      <c r="F409" s="63"/>
      <c r="G409" s="63"/>
      <c r="H409" s="62"/>
      <c r="K409" s="63"/>
      <c r="L409" s="62"/>
    </row>
    <row r="410" spans="3:12" x14ac:dyDescent="0.15">
      <c r="C410" s="63"/>
      <c r="D410" s="63"/>
      <c r="F410" s="63"/>
      <c r="G410" s="63"/>
      <c r="H410" s="62"/>
      <c r="K410" s="63"/>
      <c r="L410" s="62"/>
    </row>
    <row r="411" spans="3:12" x14ac:dyDescent="0.15">
      <c r="C411" s="63"/>
      <c r="D411" s="63"/>
      <c r="F411" s="63"/>
      <c r="G411" s="63"/>
      <c r="H411" s="62"/>
      <c r="K411" s="63"/>
      <c r="L411" s="62"/>
    </row>
    <row r="412" spans="3:12" x14ac:dyDescent="0.15">
      <c r="C412" s="63"/>
      <c r="D412" s="63"/>
      <c r="F412" s="63"/>
      <c r="G412" s="63"/>
      <c r="H412" s="62"/>
      <c r="K412" s="63"/>
      <c r="L412" s="62"/>
    </row>
    <row r="413" spans="3:12" x14ac:dyDescent="0.15">
      <c r="C413" s="63"/>
      <c r="D413" s="63"/>
      <c r="F413" s="63"/>
      <c r="G413" s="63"/>
      <c r="H413" s="62"/>
      <c r="K413" s="63"/>
      <c r="L413" s="62"/>
    </row>
    <row r="414" spans="3:12" x14ac:dyDescent="0.15">
      <c r="C414" s="63"/>
      <c r="D414" s="63"/>
      <c r="F414" s="63"/>
      <c r="G414" s="63"/>
      <c r="H414" s="62"/>
      <c r="K414" s="63"/>
      <c r="L414" s="62"/>
    </row>
    <row r="415" spans="3:12" x14ac:dyDescent="0.15">
      <c r="C415" s="63"/>
      <c r="D415" s="63"/>
      <c r="F415" s="63"/>
      <c r="G415" s="63"/>
      <c r="H415" s="62"/>
      <c r="K415" s="63"/>
      <c r="L415" s="62"/>
    </row>
    <row r="416" spans="3:12" x14ac:dyDescent="0.15">
      <c r="C416" s="63"/>
      <c r="D416" s="63"/>
      <c r="F416" s="63"/>
      <c r="G416" s="63"/>
      <c r="H416" s="62"/>
      <c r="K416" s="63"/>
      <c r="L416" s="62"/>
    </row>
    <row r="417" spans="3:12" x14ac:dyDescent="0.15">
      <c r="C417" s="63"/>
      <c r="D417" s="63"/>
      <c r="F417" s="63"/>
      <c r="G417" s="63"/>
      <c r="H417" s="62"/>
      <c r="K417" s="63"/>
      <c r="L417" s="62"/>
    </row>
    <row r="418" spans="3:12" x14ac:dyDescent="0.15">
      <c r="C418" s="63"/>
      <c r="D418" s="63"/>
      <c r="F418" s="63"/>
      <c r="G418" s="63"/>
      <c r="H418" s="62"/>
      <c r="K418" s="63"/>
      <c r="L418" s="62"/>
    </row>
    <row r="419" spans="3:12" x14ac:dyDescent="0.15">
      <c r="C419" s="63"/>
      <c r="D419" s="63"/>
      <c r="F419" s="63"/>
      <c r="G419" s="63"/>
      <c r="H419" s="62"/>
      <c r="K419" s="63"/>
      <c r="L419" s="62"/>
    </row>
    <row r="420" spans="3:12" x14ac:dyDescent="0.15">
      <c r="C420" s="63"/>
      <c r="D420" s="63"/>
      <c r="F420" s="63"/>
      <c r="G420" s="63"/>
      <c r="H420" s="62"/>
      <c r="K420" s="63"/>
      <c r="L420" s="62"/>
    </row>
    <row r="421" spans="3:12" x14ac:dyDescent="0.15">
      <c r="C421" s="63"/>
      <c r="D421" s="63"/>
      <c r="F421" s="63"/>
      <c r="G421" s="63"/>
      <c r="H421" s="62"/>
      <c r="K421" s="63"/>
      <c r="L421" s="62"/>
    </row>
    <row r="422" spans="3:12" x14ac:dyDescent="0.15">
      <c r="C422" s="63"/>
      <c r="D422" s="63"/>
      <c r="F422" s="63"/>
      <c r="G422" s="63"/>
      <c r="H422" s="62"/>
      <c r="K422" s="63"/>
      <c r="L422" s="62"/>
    </row>
    <row r="423" spans="3:12" x14ac:dyDescent="0.15">
      <c r="C423" s="63"/>
      <c r="D423" s="63"/>
      <c r="F423" s="63"/>
      <c r="G423" s="63"/>
      <c r="H423" s="62"/>
      <c r="K423" s="63"/>
      <c r="L423" s="62"/>
    </row>
    <row r="424" spans="3:12" x14ac:dyDescent="0.15">
      <c r="C424" s="63"/>
      <c r="D424" s="63"/>
      <c r="F424" s="63"/>
      <c r="G424" s="63"/>
      <c r="H424" s="62"/>
      <c r="K424" s="63"/>
      <c r="L424" s="62"/>
    </row>
  </sheetData>
  <sheetProtection algorithmName="SHA-512" hashValue="r6xcEYxX5RcPZpXV1QsYRdAL0NQ213UluJKw6uXh0URrINlWtvyqO4ORmELfGPhJ/HpG8xBEn/91+QcgDC/SwQ==" saltValue="Oj1EMaau+sVm5slLUAHgeA==" spinCount="100000" sheet="1" objects="1" scenarios="1"/>
  <mergeCells count="1">
    <mergeCell ref="A1:D3"/>
  </mergeCells>
  <phoneticPr fontId="2"/>
  <dataValidations xWindow="68" yWindow="400" count="10">
    <dataValidation imeMode="halfAlpha" allowBlank="1" showInputMessage="1" showErrorMessage="1" sqref="R10:R109 L10:L109 T10:T109 N10:N109 P10:P109 B10:B109"/>
    <dataValidation type="list" allowBlank="1" showInputMessage="1" showErrorMessage="1" sqref="O10:O109">
      <formula1>rire</formula1>
    </dataValidation>
    <dataValidation type="list" allowBlank="1" showInputMessage="1" showErrorMessage="1" sqref="I10:I109 G10:G109 M10:M109 K10:K109">
      <formula1>syumoku1</formula1>
    </dataValidation>
    <dataValidation type="list" allowBlank="1" showInputMessage="1" showErrorMessage="1" sqref="F10:F109">
      <formula1>rikkyou</formula1>
    </dataValidation>
    <dataValidation type="list" allowBlank="1" showInputMessage="1" showErrorMessage="1" sqref="E10:E109">
      <formula1>gakunen</formula1>
    </dataValidation>
    <dataValidation type="list" allowBlank="1" showInputMessage="1" showErrorMessage="1" sqref="S10:S109">
      <formula1>konsei1</formula1>
    </dataValidation>
    <dataValidation type="list" allowBlank="1" showInputMessage="1" showErrorMessage="1" sqref="Q10:Q109">
      <formula1>rire2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  <dataValidation allowBlank="1" showInputMessage="1" showErrorMessage="1" prompt="性と名の間は_x000a_全角スペース" sqref="C10:C109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4" bestFit="1" customWidth="1"/>
    <col min="2" max="2" width="6.5" style="64" bestFit="1" customWidth="1"/>
    <col min="3" max="3" width="16.5" style="64" customWidth="1"/>
    <col min="4" max="4" width="14.375" style="64" bestFit="1" customWidth="1"/>
    <col min="5" max="5" width="5.25" style="64" hidden="1" customWidth="1"/>
    <col min="6" max="6" width="9" style="64" bestFit="1"/>
    <col min="7" max="7" width="10.375" style="64" customWidth="1"/>
    <col min="8" max="8" width="8.25" style="64" customWidth="1"/>
    <col min="9" max="9" width="10.375" style="64" customWidth="1"/>
    <col min="10" max="10" width="8.25" style="64" customWidth="1"/>
    <col min="11" max="11" width="10.375" style="64" hidden="1" customWidth="1"/>
    <col min="12" max="12" width="8.25" style="64" hidden="1" customWidth="1"/>
    <col min="13" max="13" width="10.375" style="64" hidden="1" customWidth="1"/>
    <col min="14" max="14" width="8.25" style="64" hidden="1" customWidth="1"/>
    <col min="15" max="15" width="11.75" style="64" hidden="1" customWidth="1"/>
    <col min="16" max="16" width="8.25" style="64" hidden="1" customWidth="1"/>
    <col min="17" max="17" width="11.75" style="64" hidden="1" customWidth="1"/>
    <col min="18" max="18" width="8.25" style="64" hidden="1" customWidth="1"/>
    <col min="19" max="19" width="11.75" style="64" hidden="1" customWidth="1"/>
    <col min="20" max="20" width="8.25" style="64" hidden="1" customWidth="1"/>
    <col min="21" max="27" width="9" style="64" hidden="1" customWidth="1"/>
    <col min="28" max="29" width="9" style="64" customWidth="1"/>
    <col min="30" max="16384" width="9" style="64"/>
  </cols>
  <sheetData>
    <row r="1" spans="1:27" s="38" customFormat="1" ht="13.5" customHeight="1" x14ac:dyDescent="0.15">
      <c r="A1" s="90" t="s">
        <v>87</v>
      </c>
      <c r="B1" s="90"/>
      <c r="C1" s="90"/>
      <c r="D1" s="90"/>
      <c r="E1" s="58"/>
      <c r="V1" s="65" t="s">
        <v>88</v>
      </c>
      <c r="W1" s="64"/>
      <c r="X1" s="38" t="s">
        <v>158</v>
      </c>
    </row>
    <row r="2" spans="1:27" s="59" customFormat="1" ht="13.15" customHeight="1" x14ac:dyDescent="0.15">
      <c r="A2" s="90"/>
      <c r="B2" s="90"/>
      <c r="C2" s="90"/>
      <c r="D2" s="90"/>
      <c r="E2" s="38"/>
      <c r="F2" s="38"/>
      <c r="V2" s="64">
        <f>COUNTIF($O$10:$O$109,Sheet5!E2)</f>
        <v>0</v>
      </c>
      <c r="W2" s="64">
        <f>IF(V2&lt;4,0,IF(V2&gt;6,0,1))</f>
        <v>0</v>
      </c>
      <c r="X2" s="59">
        <f>COUNTIF($Q$10:$Q$109,Sheet5!F2)</f>
        <v>0</v>
      </c>
      <c r="Y2" s="59">
        <f>IF(X2&lt;4,0,IF(X2&gt;6,0,1))</f>
        <v>0</v>
      </c>
    </row>
    <row r="3" spans="1:27" s="59" customFormat="1" ht="13.15" customHeight="1" x14ac:dyDescent="0.15">
      <c r="A3" s="90"/>
      <c r="B3" s="90"/>
      <c r="C3" s="90"/>
      <c r="D3" s="90"/>
      <c r="E3" s="38"/>
      <c r="F3" s="38"/>
      <c r="V3" s="64">
        <f>COUNTIF($O$10:$O$109,Sheet5!E3)</f>
        <v>0</v>
      </c>
      <c r="W3" s="64">
        <f t="shared" ref="W3:W6" si="0">IF(V3&lt;4,0,IF(V3&gt;6,0,1))</f>
        <v>0</v>
      </c>
      <c r="X3" s="59">
        <f>COUNTIF($Q$10:$Q$109,Sheet5!F3)</f>
        <v>0</v>
      </c>
      <c r="Y3" s="59">
        <f t="shared" ref="Y3:Y6" si="1">IF(X3&lt;4,0,IF(X3&gt;6,0,1))</f>
        <v>0</v>
      </c>
    </row>
    <row r="4" spans="1:27" s="59" customFormat="1" x14ac:dyDescent="0.15">
      <c r="A4" s="39"/>
      <c r="B4" s="39"/>
      <c r="C4" s="38"/>
      <c r="D4" s="38"/>
      <c r="E4" s="38"/>
      <c r="F4" s="38"/>
      <c r="V4" s="64">
        <f>COUNTIF($O$10:$O$109,Sheet5!E4)</f>
        <v>0</v>
      </c>
      <c r="W4" s="64">
        <f t="shared" si="0"/>
        <v>0</v>
      </c>
      <c r="X4" s="59">
        <f>COUNTIF($Q$10:$Q$109,Sheet5!F4)</f>
        <v>0</v>
      </c>
      <c r="Y4" s="59">
        <f t="shared" si="1"/>
        <v>0</v>
      </c>
    </row>
    <row r="5" spans="1:27" s="59" customFormat="1" x14ac:dyDescent="0.15">
      <c r="A5" s="39"/>
      <c r="B5" s="39"/>
      <c r="C5" s="38"/>
      <c r="D5" s="38"/>
      <c r="E5" s="38"/>
      <c r="F5" s="38"/>
      <c r="V5" s="64">
        <f>COUNTIF($O$10:$O$109,Sheet5!E5)</f>
        <v>0</v>
      </c>
      <c r="W5" s="64">
        <f t="shared" si="0"/>
        <v>0</v>
      </c>
      <c r="X5" s="59">
        <f>COUNTIF($Q$10:$Q$109,Sheet5!F5)</f>
        <v>0</v>
      </c>
      <c r="Y5" s="59">
        <f t="shared" si="1"/>
        <v>0</v>
      </c>
    </row>
    <row r="6" spans="1:27" s="59" customFormat="1" x14ac:dyDescent="0.15">
      <c r="A6" s="39"/>
      <c r="B6" s="39"/>
      <c r="C6" s="38"/>
      <c r="D6" s="38"/>
      <c r="E6" s="38"/>
      <c r="F6" s="38"/>
      <c r="V6" s="64">
        <f>COUNTIF($O$10:$O$109,Sheet5!E6)</f>
        <v>0</v>
      </c>
      <c r="W6" s="64">
        <f t="shared" si="0"/>
        <v>0</v>
      </c>
      <c r="X6" s="59">
        <f>COUNTIF($Q$10:$Q$109,Sheet5!F6)</f>
        <v>0</v>
      </c>
      <c r="Y6" s="59">
        <f t="shared" si="1"/>
        <v>0</v>
      </c>
    </row>
    <row r="7" spans="1:27" s="59" customFormat="1" x14ac:dyDescent="0.15">
      <c r="A7" s="83" t="s">
        <v>128</v>
      </c>
      <c r="B7" s="39"/>
      <c r="C7" s="38"/>
      <c r="D7" s="38"/>
      <c r="E7" s="38"/>
      <c r="F7" s="38"/>
    </row>
    <row r="8" spans="1:27" s="59" customFormat="1" x14ac:dyDescent="0.15">
      <c r="A8" s="83" t="s">
        <v>184</v>
      </c>
      <c r="B8" s="39"/>
      <c r="C8" s="38"/>
      <c r="D8" s="38"/>
      <c r="E8" s="38"/>
      <c r="F8" s="38"/>
      <c r="O8" s="60"/>
      <c r="Q8" s="60"/>
      <c r="S8" s="60"/>
      <c r="V8" s="32" t="s">
        <v>180</v>
      </c>
      <c r="W8" s="32">
        <f>COUNTIF($G$10:$N$109,V8)</f>
        <v>0</v>
      </c>
      <c r="X8" s="32" t="s">
        <v>97</v>
      </c>
      <c r="Y8" s="32">
        <f>COUNTIF($G$10:$N$109,X8)</f>
        <v>0</v>
      </c>
      <c r="Z8" s="32" t="s">
        <v>121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135</v>
      </c>
      <c r="L9" s="10" t="s">
        <v>4</v>
      </c>
      <c r="M9" s="72" t="s">
        <v>136</v>
      </c>
      <c r="N9" s="10" t="s">
        <v>4</v>
      </c>
      <c r="O9" s="72" t="s">
        <v>71</v>
      </c>
      <c r="P9" s="10" t="s">
        <v>4</v>
      </c>
      <c r="Q9" s="72" t="s">
        <v>151</v>
      </c>
      <c r="R9" s="10" t="s">
        <v>4</v>
      </c>
      <c r="S9" s="72" t="s">
        <v>129</v>
      </c>
      <c r="T9" s="10" t="s">
        <v>4</v>
      </c>
      <c r="V9" s="32" t="s">
        <v>173</v>
      </c>
      <c r="W9" s="32">
        <f t="shared" ref="W9:W13" si="2">COUNTIF($G$10:$N$109,V9)</f>
        <v>0</v>
      </c>
      <c r="X9" s="32" t="s">
        <v>98</v>
      </c>
      <c r="Y9" s="32">
        <f>COUNTIF($G$10:$N$109,X9)</f>
        <v>0</v>
      </c>
      <c r="Z9" s="32" t="s">
        <v>163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137</v>
      </c>
      <c r="W10" s="32">
        <f t="shared" si="2"/>
        <v>0</v>
      </c>
      <c r="X10" s="32" t="s">
        <v>99</v>
      </c>
      <c r="Y10" s="32">
        <f>COUNTIF($G$10:$N$109,X10)</f>
        <v>0</v>
      </c>
      <c r="Z10" s="32" t="s">
        <v>67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7"/>
      <c r="M11" s="14"/>
      <c r="N11" s="17"/>
      <c r="O11" s="14"/>
      <c r="P11" s="17"/>
      <c r="Q11" s="71"/>
      <c r="R11" s="17"/>
      <c r="S11" s="71"/>
      <c r="T11" s="17"/>
      <c r="V11" s="32" t="s">
        <v>138</v>
      </c>
      <c r="W11" s="32">
        <f t="shared" si="2"/>
        <v>0</v>
      </c>
      <c r="X11" s="32" t="s">
        <v>100</v>
      </c>
      <c r="Y11" s="32">
        <f>COUNTIF($G$10:$N$109,X11)</f>
        <v>0</v>
      </c>
      <c r="Z11" s="64">
        <f>SUM(W21,Y16)</f>
        <v>0</v>
      </c>
      <c r="AA11" s="64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6"/>
      <c r="O12" s="14"/>
      <c r="P12" s="17"/>
      <c r="Q12" s="71"/>
      <c r="R12" s="17"/>
      <c r="S12" s="71"/>
      <c r="T12" s="17"/>
      <c r="V12" s="32" t="s">
        <v>122</v>
      </c>
      <c r="W12" s="32">
        <f t="shared" si="2"/>
        <v>0</v>
      </c>
      <c r="X12" s="32" t="s">
        <v>102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7"/>
      <c r="M13" s="14"/>
      <c r="N13" s="17"/>
      <c r="O13" s="14"/>
      <c r="P13" s="17"/>
      <c r="Q13" s="71"/>
      <c r="R13" s="17"/>
      <c r="S13" s="71"/>
      <c r="T13" s="17"/>
      <c r="V13" s="32" t="s">
        <v>123</v>
      </c>
      <c r="W13" s="32">
        <f t="shared" si="2"/>
        <v>0</v>
      </c>
      <c r="X13" s="32" t="s">
        <v>103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159</v>
      </c>
      <c r="W14" s="32">
        <f t="shared" ref="W14:W16" si="4">COUNTIF($G$10:$N$109,V14)</f>
        <v>0</v>
      </c>
      <c r="X14" s="32" t="s">
        <v>104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160</v>
      </c>
      <c r="W15" s="32">
        <f t="shared" si="4"/>
        <v>0</v>
      </c>
      <c r="X15" s="32" t="s">
        <v>101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161</v>
      </c>
      <c r="W16" s="32">
        <f t="shared" si="4"/>
        <v>0</v>
      </c>
      <c r="Y16" s="64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7"/>
      <c r="O17" s="14"/>
      <c r="P17" s="17"/>
      <c r="Q17" s="71"/>
      <c r="R17" s="17"/>
      <c r="S17" s="71"/>
      <c r="T17" s="17"/>
      <c r="V17" s="32" t="s">
        <v>139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124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162</v>
      </c>
      <c r="W19" s="32">
        <f>COUNTIF($G$10:$N$109,V19)</f>
        <v>0</v>
      </c>
      <c r="AB19" s="59"/>
      <c r="AC19" s="59"/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140</v>
      </c>
      <c r="W20" s="32">
        <f>COUNTIF($G$10:$N$109,V20)</f>
        <v>0</v>
      </c>
      <c r="AB20" s="59"/>
      <c r="AC20" s="59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64">
        <f>SUM(W8:W20)</f>
        <v>0</v>
      </c>
      <c r="AB21" s="59"/>
      <c r="AC21" s="59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Z22" s="59"/>
      <c r="AA22" s="59"/>
      <c r="AB22" s="59"/>
      <c r="AC22" s="59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157" spans="8:12" x14ac:dyDescent="0.15">
      <c r="H157" s="66"/>
      <c r="L157" s="66"/>
    </row>
    <row r="308" spans="3:12" x14ac:dyDescent="0.15">
      <c r="C308" s="67"/>
      <c r="D308" s="67"/>
      <c r="E308" s="66"/>
      <c r="F308" s="67"/>
      <c r="G308" s="67"/>
      <c r="K308" s="67"/>
    </row>
    <row r="309" spans="3:12" x14ac:dyDescent="0.15">
      <c r="C309" s="67"/>
      <c r="D309" s="67"/>
      <c r="F309" s="67"/>
      <c r="G309" s="67"/>
      <c r="K309" s="67"/>
    </row>
    <row r="310" spans="3:12" x14ac:dyDescent="0.15">
      <c r="C310" s="67"/>
      <c r="D310" s="67"/>
      <c r="F310" s="67"/>
      <c r="G310" s="67"/>
      <c r="K310" s="67"/>
    </row>
    <row r="311" spans="3:12" x14ac:dyDescent="0.15">
      <c r="C311" s="67"/>
      <c r="D311" s="67"/>
      <c r="F311" s="67"/>
      <c r="G311" s="67"/>
      <c r="H311" s="66"/>
      <c r="K311" s="67"/>
      <c r="L311" s="66"/>
    </row>
    <row r="312" spans="3:12" x14ac:dyDescent="0.15">
      <c r="C312" s="67"/>
      <c r="D312" s="67"/>
      <c r="F312" s="67"/>
      <c r="G312" s="67"/>
      <c r="H312" s="66"/>
      <c r="K312" s="67"/>
      <c r="L312" s="66"/>
    </row>
    <row r="313" spans="3:12" x14ac:dyDescent="0.15">
      <c r="C313" s="67"/>
      <c r="D313" s="67"/>
      <c r="F313" s="67"/>
      <c r="G313" s="67"/>
      <c r="H313" s="66"/>
      <c r="K313" s="67"/>
      <c r="L313" s="66"/>
    </row>
    <row r="314" spans="3:12" x14ac:dyDescent="0.15">
      <c r="C314" s="67"/>
      <c r="D314" s="67"/>
      <c r="F314" s="67"/>
      <c r="G314" s="67"/>
      <c r="H314" s="66"/>
      <c r="K314" s="67"/>
      <c r="L314" s="66"/>
    </row>
    <row r="315" spans="3:12" x14ac:dyDescent="0.15">
      <c r="C315" s="67"/>
      <c r="D315" s="67"/>
      <c r="F315" s="67"/>
      <c r="G315" s="67"/>
      <c r="H315" s="66"/>
      <c r="K315" s="67"/>
      <c r="L315" s="66"/>
    </row>
    <row r="316" spans="3:12" x14ac:dyDescent="0.15">
      <c r="C316" s="67"/>
      <c r="D316" s="67"/>
      <c r="F316" s="67"/>
      <c r="G316" s="67"/>
      <c r="H316" s="66"/>
      <c r="K316" s="67"/>
      <c r="L316" s="66"/>
    </row>
    <row r="317" spans="3:12" x14ac:dyDescent="0.15">
      <c r="C317" s="67"/>
      <c r="D317" s="67"/>
      <c r="F317" s="67"/>
      <c r="G317" s="67"/>
      <c r="H317" s="66"/>
      <c r="K317" s="67"/>
      <c r="L317" s="66"/>
    </row>
    <row r="318" spans="3:12" x14ac:dyDescent="0.15">
      <c r="C318" s="67"/>
      <c r="D318" s="67"/>
      <c r="F318" s="67"/>
      <c r="G318" s="67"/>
      <c r="H318" s="66"/>
      <c r="K318" s="67"/>
      <c r="L318" s="66"/>
    </row>
    <row r="319" spans="3:12" x14ac:dyDescent="0.15">
      <c r="C319" s="67"/>
      <c r="D319" s="67"/>
      <c r="F319" s="67"/>
      <c r="G319" s="67"/>
      <c r="H319" s="66"/>
      <c r="K319" s="67"/>
      <c r="L319" s="66"/>
    </row>
    <row r="320" spans="3:12" x14ac:dyDescent="0.15">
      <c r="C320" s="67"/>
      <c r="D320" s="67"/>
      <c r="F320" s="67"/>
      <c r="G320" s="67"/>
      <c r="H320" s="66"/>
      <c r="K320" s="67"/>
      <c r="L320" s="66"/>
    </row>
    <row r="321" spans="3:12" x14ac:dyDescent="0.15">
      <c r="C321" s="67"/>
      <c r="D321" s="67"/>
      <c r="F321" s="67"/>
      <c r="G321" s="67"/>
      <c r="H321" s="66"/>
      <c r="K321" s="67"/>
      <c r="L321" s="66"/>
    </row>
    <row r="322" spans="3:12" x14ac:dyDescent="0.15">
      <c r="C322" s="67"/>
      <c r="D322" s="67"/>
      <c r="F322" s="67"/>
      <c r="G322" s="67"/>
      <c r="H322" s="66"/>
      <c r="K322" s="67"/>
      <c r="L322" s="66"/>
    </row>
    <row r="323" spans="3:12" x14ac:dyDescent="0.15">
      <c r="C323" s="67"/>
      <c r="D323" s="67"/>
      <c r="F323" s="67"/>
      <c r="G323" s="67"/>
      <c r="H323" s="66"/>
      <c r="K323" s="67"/>
      <c r="L323" s="66"/>
    </row>
    <row r="324" spans="3:12" x14ac:dyDescent="0.15">
      <c r="C324" s="67"/>
      <c r="D324" s="67"/>
      <c r="F324" s="67"/>
      <c r="G324" s="67"/>
      <c r="H324" s="66"/>
      <c r="K324" s="67"/>
      <c r="L324" s="66"/>
    </row>
    <row r="325" spans="3:12" x14ac:dyDescent="0.15">
      <c r="C325" s="67"/>
      <c r="D325" s="67"/>
      <c r="F325" s="67"/>
      <c r="G325" s="67"/>
      <c r="H325" s="66"/>
      <c r="K325" s="67"/>
      <c r="L325" s="66"/>
    </row>
    <row r="326" spans="3:12" x14ac:dyDescent="0.15">
      <c r="C326" s="67"/>
      <c r="D326" s="67"/>
      <c r="F326" s="67"/>
      <c r="G326" s="67"/>
      <c r="H326" s="66"/>
      <c r="K326" s="67"/>
      <c r="L326" s="66"/>
    </row>
    <row r="327" spans="3:12" x14ac:dyDescent="0.15">
      <c r="C327" s="67"/>
      <c r="D327" s="67"/>
      <c r="F327" s="67"/>
      <c r="G327" s="67"/>
      <c r="H327" s="66"/>
      <c r="K327" s="67"/>
      <c r="L327" s="66"/>
    </row>
    <row r="328" spans="3:12" x14ac:dyDescent="0.15">
      <c r="C328" s="67"/>
      <c r="D328" s="67"/>
      <c r="F328" s="67"/>
      <c r="G328" s="67"/>
      <c r="H328" s="66"/>
      <c r="K328" s="67"/>
      <c r="L328" s="66"/>
    </row>
    <row r="329" spans="3:12" x14ac:dyDescent="0.15">
      <c r="C329" s="67"/>
      <c r="D329" s="67"/>
      <c r="F329" s="67"/>
      <c r="G329" s="67"/>
      <c r="H329" s="66"/>
      <c r="K329" s="67"/>
      <c r="L329" s="66"/>
    </row>
    <row r="330" spans="3:12" x14ac:dyDescent="0.15">
      <c r="C330" s="67"/>
      <c r="D330" s="67"/>
      <c r="F330" s="67"/>
      <c r="G330" s="67"/>
      <c r="H330" s="66"/>
      <c r="K330" s="67"/>
      <c r="L330" s="66"/>
    </row>
    <row r="331" spans="3:12" x14ac:dyDescent="0.15">
      <c r="C331" s="67"/>
      <c r="D331" s="67"/>
      <c r="F331" s="67"/>
      <c r="G331" s="67"/>
      <c r="H331" s="66"/>
      <c r="K331" s="67"/>
      <c r="L331" s="66"/>
    </row>
    <row r="332" spans="3:12" x14ac:dyDescent="0.15">
      <c r="C332" s="67"/>
      <c r="D332" s="67"/>
      <c r="F332" s="67"/>
      <c r="G332" s="67"/>
      <c r="H332" s="66"/>
      <c r="K332" s="67"/>
      <c r="L332" s="66"/>
    </row>
    <row r="333" spans="3:12" x14ac:dyDescent="0.15">
      <c r="C333" s="67"/>
      <c r="D333" s="67"/>
      <c r="F333" s="67"/>
      <c r="G333" s="67"/>
      <c r="H333" s="66"/>
      <c r="K333" s="67"/>
      <c r="L333" s="66"/>
    </row>
    <row r="334" spans="3:12" x14ac:dyDescent="0.15">
      <c r="C334" s="67"/>
      <c r="D334" s="67"/>
      <c r="F334" s="67"/>
      <c r="G334" s="67"/>
      <c r="H334" s="66"/>
      <c r="K334" s="67"/>
      <c r="L334" s="66"/>
    </row>
    <row r="335" spans="3:12" x14ac:dyDescent="0.15">
      <c r="C335" s="67"/>
      <c r="D335" s="67"/>
      <c r="F335" s="67"/>
      <c r="G335" s="67"/>
      <c r="H335" s="66"/>
      <c r="K335" s="67"/>
      <c r="L335" s="66"/>
    </row>
    <row r="336" spans="3:12" x14ac:dyDescent="0.15">
      <c r="C336" s="67"/>
      <c r="D336" s="67"/>
      <c r="F336" s="67"/>
      <c r="G336" s="67"/>
      <c r="H336" s="66"/>
      <c r="K336" s="67"/>
      <c r="L336" s="66"/>
    </row>
    <row r="337" spans="3:12" x14ac:dyDescent="0.15">
      <c r="C337" s="67"/>
      <c r="D337" s="67"/>
      <c r="F337" s="67"/>
      <c r="G337" s="67"/>
      <c r="H337" s="66"/>
      <c r="K337" s="67"/>
      <c r="L337" s="66"/>
    </row>
  </sheetData>
  <sheetProtection algorithmName="SHA-512" hashValue="m/JAayvKQDiJ1Mvu1Pxsk5uA6TAsV5jXTbWetXScqKWqKPd1RnoF80tMSf5uoT4t0CP4VPwl7VcVLnf7q1jyjA==" saltValue="MncnwKUnX26hlS3ebVwQuw==" spinCount="100000" sheet="1" objects="1" scenarios="1"/>
  <mergeCells count="1">
    <mergeCell ref="A1:D3"/>
  </mergeCells>
  <phoneticPr fontId="21"/>
  <dataValidations count="10">
    <dataValidation type="list" allowBlank="1" showInputMessage="1" showErrorMessage="1" sqref="E10:E109">
      <formula1>gakunen</formula1>
    </dataValidation>
    <dataValidation type="list" allowBlank="1" showInputMessage="1" showErrorMessage="1" sqref="F10:F109">
      <formula1>rikkyou</formula1>
    </dataValidation>
    <dataValidation imeMode="halfAlpha" allowBlank="1" showInputMessage="1" showErrorMessage="1" sqref="B10:B109 T10:T109 R10:R109 N10:N109 P10:P109 L10:L109"/>
    <dataValidation type="list" allowBlank="1" showInputMessage="1" showErrorMessage="1" sqref="G10:G109 I10:I109 K10:K109 M10:M109">
      <formula1>syumoku2</formula1>
    </dataValidation>
    <dataValidation type="list" allowBlank="1" showInputMessage="1" showErrorMessage="1" sqref="O10:O109">
      <formula1>rire</formula1>
    </dataValidation>
    <dataValidation type="list" allowBlank="1" showInputMessage="1" showErrorMessage="1" sqref="S10:S109">
      <formula1>konsei2</formula1>
    </dataValidation>
    <dataValidation type="list" allowBlank="1" showInputMessage="1" showErrorMessage="1" sqref="Q10:Q109">
      <formula1>rire2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showRowColHeaders="0" showZeros="0" zoomScaleNormal="100" workbookViewId="0">
      <selection activeCell="A13" sqref="A13:D36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5" width="9" style="5"/>
    <col min="6" max="6" width="9" style="33" hidden="1" customWidth="1"/>
    <col min="7" max="11" width="9" style="5" hidden="1" customWidth="1"/>
    <col min="12" max="16384" width="9" style="5"/>
  </cols>
  <sheetData>
    <row r="1" spans="1:11" s="33" customFormat="1" ht="36" customHeight="1" x14ac:dyDescent="0.15">
      <c r="A1" s="91" t="s">
        <v>187</v>
      </c>
      <c r="B1" s="91"/>
      <c r="C1" s="91"/>
      <c r="D1" s="91"/>
    </row>
    <row r="2" spans="1:11" ht="36" customHeight="1" x14ac:dyDescent="0.15">
      <c r="A2" s="91" t="s">
        <v>86</v>
      </c>
      <c r="B2" s="91"/>
      <c r="C2" s="91"/>
      <c r="D2" s="91"/>
    </row>
    <row r="4" spans="1:11" ht="25.5" customHeight="1" x14ac:dyDescent="0.15">
      <c r="A4" s="1" t="s">
        <v>195</v>
      </c>
      <c r="B4" s="101">
        <f>'Sheet1（団体情報）'!A5</f>
        <v>0</v>
      </c>
      <c r="C4" s="101"/>
      <c r="D4" s="101"/>
    </row>
    <row r="5" spans="1:11" ht="13.5" customHeight="1" x14ac:dyDescent="0.15">
      <c r="G5" s="5">
        <f>SUM(G6:G23)</f>
        <v>0</v>
      </c>
      <c r="H5" s="5">
        <f>SUM(H6:H22)</f>
        <v>0</v>
      </c>
    </row>
    <row r="6" spans="1:11" ht="30" customHeight="1" x14ac:dyDescent="0.15">
      <c r="A6" s="78" t="s">
        <v>145</v>
      </c>
      <c r="B6" s="79"/>
      <c r="C6" s="80" t="s">
        <v>146</v>
      </c>
      <c r="D6" s="81"/>
      <c r="F6" s="33">
        <f>G5+H5</f>
        <v>0</v>
      </c>
      <c r="G6" s="5">
        <f>COUNTIF('Sheet2（男子）'!$G$10:$G$109,I6)</f>
        <v>0</v>
      </c>
      <c r="H6" s="5">
        <f>COUNTIF('Sheet3（女子）'!$G$10:$G$109,K6)</f>
        <v>0</v>
      </c>
      <c r="I6" t="s">
        <v>172</v>
      </c>
      <c r="K6" t="s">
        <v>172</v>
      </c>
    </row>
    <row r="7" spans="1:11" s="73" customFormat="1" ht="27" customHeight="1" x14ac:dyDescent="0.15">
      <c r="A7" s="74" t="s">
        <v>141</v>
      </c>
      <c r="B7" s="75">
        <f>'Sheet2（男子）'!Z11</f>
        <v>0</v>
      </c>
      <c r="C7" s="74" t="s">
        <v>141</v>
      </c>
      <c r="D7" s="76">
        <f>'Sheet3（女子）'!Z11</f>
        <v>0</v>
      </c>
      <c r="F7" s="73">
        <f>B7+D7</f>
        <v>0</v>
      </c>
      <c r="G7" s="73">
        <f>COUNTIF('Sheet2（男子）'!$G$10:$G$109,I7)</f>
        <v>0</v>
      </c>
      <c r="H7" s="73">
        <f>COUNTIF('Sheet3（女子）'!$G$10:$G$109,K7)</f>
        <v>0</v>
      </c>
      <c r="I7" t="s">
        <v>176</v>
      </c>
      <c r="K7" t="s">
        <v>174</v>
      </c>
    </row>
    <row r="8" spans="1:11" s="73" customFormat="1" ht="27" hidden="1" customHeight="1" x14ac:dyDescent="0.15">
      <c r="A8" s="74" t="s">
        <v>142</v>
      </c>
      <c r="B8" s="75">
        <f>'Sheet2（男子）'!AA11</f>
        <v>0</v>
      </c>
      <c r="C8" s="74" t="s">
        <v>142</v>
      </c>
      <c r="D8" s="76">
        <f>'Sheet3（女子）'!AA11</f>
        <v>0</v>
      </c>
      <c r="F8" s="73">
        <f>B8+D8</f>
        <v>0</v>
      </c>
      <c r="G8" s="73">
        <f>COUNTIF('Sheet2（男子）'!$G$10:$G$109,I8)</f>
        <v>0</v>
      </c>
      <c r="H8" s="73">
        <f>COUNTIF('Sheet3（女子）'!$G$10:$G$109,K8)</f>
        <v>0</v>
      </c>
      <c r="I8" t="s">
        <v>167</v>
      </c>
      <c r="K8" t="s">
        <v>167</v>
      </c>
    </row>
    <row r="9" spans="1:11" ht="27" hidden="1" customHeight="1" x14ac:dyDescent="0.15">
      <c r="A9" s="74" t="s">
        <v>143</v>
      </c>
      <c r="B9" s="75">
        <f>'Sheet2（男子）'!AA10</f>
        <v>0</v>
      </c>
      <c r="C9" s="74" t="s">
        <v>143</v>
      </c>
      <c r="D9" s="76">
        <f>'Sheet3（女子）'!AA10</f>
        <v>0</v>
      </c>
      <c r="F9" s="33">
        <f>B9+D9</f>
        <v>0</v>
      </c>
      <c r="G9" s="73">
        <f>COUNTIF('Sheet2（男子）'!$G$10:$G$109,I9)</f>
        <v>0</v>
      </c>
      <c r="H9" s="73">
        <f>COUNTIF('Sheet3（女子）'!$G$10:$G$109,K9)</f>
        <v>0</v>
      </c>
      <c r="I9" t="s">
        <v>95</v>
      </c>
      <c r="K9" t="s">
        <v>95</v>
      </c>
    </row>
    <row r="10" spans="1:11" ht="14.25" x14ac:dyDescent="0.15">
      <c r="A10" s="7"/>
      <c r="B10" s="13"/>
      <c r="C10" s="7"/>
      <c r="D10" s="8"/>
      <c r="G10" s="73">
        <f>COUNTIF('Sheet2（男子）'!$G$10:$G$109,I10)</f>
        <v>0</v>
      </c>
      <c r="H10" s="73">
        <f>COUNTIF('Sheet3（女子）'!$G$10:$G$109,K10)</f>
        <v>0</v>
      </c>
      <c r="I10" t="s">
        <v>122</v>
      </c>
      <c r="K10" t="s">
        <v>122</v>
      </c>
    </row>
    <row r="11" spans="1:11" ht="45" customHeight="1" x14ac:dyDescent="0.15">
      <c r="A11" s="82" t="s">
        <v>147</v>
      </c>
      <c r="B11" s="102">
        <f>F7*1000</f>
        <v>0</v>
      </c>
      <c r="C11" s="102"/>
      <c r="D11" s="77" t="s">
        <v>144</v>
      </c>
      <c r="F11" s="37">
        <f>B11</f>
        <v>0</v>
      </c>
      <c r="G11" s="73">
        <f>COUNTIF('Sheet2（男子）'!$G$10:$G$109,I11)</f>
        <v>0</v>
      </c>
      <c r="H11" s="73">
        <f>COUNTIF('Sheet3（女子）'!$G$10:$G$109,K11)</f>
        <v>0</v>
      </c>
      <c r="I11" t="s">
        <v>123</v>
      </c>
      <c r="K11" t="s">
        <v>123</v>
      </c>
    </row>
    <row r="12" spans="1:11" x14ac:dyDescent="0.15">
      <c r="G12" s="73">
        <f>COUNTIF('Sheet2（男子）'!$G$10:$G$109,I12)</f>
        <v>0</v>
      </c>
      <c r="H12" s="73">
        <f>COUNTIF('Sheet3（女子）'!$G$10:$G$109,K12)</f>
        <v>0</v>
      </c>
      <c r="I12" t="s">
        <v>168</v>
      </c>
      <c r="K12" t="s">
        <v>170</v>
      </c>
    </row>
    <row r="13" spans="1:11" s="33" customFormat="1" x14ac:dyDescent="0.15">
      <c r="A13" s="92" t="s">
        <v>0</v>
      </c>
      <c r="B13" s="93"/>
      <c r="C13" s="93"/>
      <c r="D13" s="94"/>
      <c r="G13" s="73">
        <f>COUNTIF('Sheet2（男子）'!$G$10:$G$109,I13)</f>
        <v>0</v>
      </c>
      <c r="H13" s="73">
        <f>COUNTIF('Sheet3（女子）'!$G$10:$G$109,K13)</f>
        <v>0</v>
      </c>
      <c r="I13" t="s">
        <v>169</v>
      </c>
      <c r="K13" t="s">
        <v>139</v>
      </c>
    </row>
    <row r="14" spans="1:11" x14ac:dyDescent="0.15">
      <c r="A14" s="95"/>
      <c r="B14" s="96"/>
      <c r="C14" s="96"/>
      <c r="D14" s="97"/>
      <c r="G14" s="73">
        <f>COUNTIF('Sheet2（男子）'!$G$10:$G$109,I14)</f>
        <v>0</v>
      </c>
      <c r="H14" s="73">
        <f>COUNTIF('Sheet3（女子）'!$G$10:$G$109,K14)</f>
        <v>0</v>
      </c>
      <c r="I14" t="s">
        <v>96</v>
      </c>
      <c r="K14" t="s">
        <v>124</v>
      </c>
    </row>
    <row r="15" spans="1:11" x14ac:dyDescent="0.15">
      <c r="A15" s="95"/>
      <c r="B15" s="96"/>
      <c r="C15" s="96"/>
      <c r="D15" s="97"/>
      <c r="G15" s="73">
        <f>COUNTIF('Sheet2（男子）'!$G$10:$G$109,I15)</f>
        <v>0</v>
      </c>
      <c r="H15" s="73">
        <f>COUNTIF('Sheet3（女子）'!$G$10:$G$109,K15)</f>
        <v>0</v>
      </c>
      <c r="I15" t="s">
        <v>124</v>
      </c>
      <c r="K15" t="s">
        <v>97</v>
      </c>
    </row>
    <row r="16" spans="1:11" x14ac:dyDescent="0.15">
      <c r="A16" s="95"/>
      <c r="B16" s="96"/>
      <c r="C16" s="96"/>
      <c r="D16" s="97"/>
      <c r="G16" s="73">
        <f>COUNTIF('Sheet2（男子）'!$G$10:$G$109,I16)</f>
        <v>0</v>
      </c>
      <c r="H16" s="73">
        <f>COUNTIF('Sheet3（女子）'!$G$10:$G$109,K16)</f>
        <v>0</v>
      </c>
      <c r="I16" t="s">
        <v>97</v>
      </c>
      <c r="K16" t="s">
        <v>98</v>
      </c>
    </row>
    <row r="17" spans="1:11" x14ac:dyDescent="0.15">
      <c r="A17" s="95"/>
      <c r="B17" s="96"/>
      <c r="C17" s="96"/>
      <c r="D17" s="97"/>
      <c r="G17" s="73">
        <f>COUNTIF('Sheet2（男子）'!$G$10:$G$109,I17)</f>
        <v>0</v>
      </c>
      <c r="H17" s="73">
        <f>COUNTIF('Sheet3（女子）'!$G$10:$G$109,K17)</f>
        <v>0</v>
      </c>
      <c r="I17" t="s">
        <v>98</v>
      </c>
      <c r="K17" t="s">
        <v>99</v>
      </c>
    </row>
    <row r="18" spans="1:11" x14ac:dyDescent="0.15">
      <c r="A18" s="95"/>
      <c r="B18" s="96"/>
      <c r="C18" s="96"/>
      <c r="D18" s="97"/>
      <c r="G18" s="73">
        <f>COUNTIF('Sheet2（男子）'!$G$10:$G$109,I18)</f>
        <v>0</v>
      </c>
      <c r="H18" s="73">
        <f>COUNTIF('Sheet3（女子）'!$G$10:$G$109,K18)</f>
        <v>0</v>
      </c>
      <c r="I18" t="s">
        <v>99</v>
      </c>
      <c r="K18" t="s">
        <v>100</v>
      </c>
    </row>
    <row r="19" spans="1:11" x14ac:dyDescent="0.15">
      <c r="A19" s="95"/>
      <c r="B19" s="96"/>
      <c r="C19" s="96"/>
      <c r="D19" s="97"/>
      <c r="G19" s="73">
        <f>COUNTIF('Sheet2（男子）'!$G$10:$G$109,I19)</f>
        <v>0</v>
      </c>
      <c r="H19" s="73">
        <f>COUNTIF('Sheet3（女子）'!$G$10:$G$109,K19)</f>
        <v>0</v>
      </c>
      <c r="I19" t="s">
        <v>100</v>
      </c>
      <c r="K19" t="s">
        <v>125</v>
      </c>
    </row>
    <row r="20" spans="1:11" x14ac:dyDescent="0.15">
      <c r="A20" s="95"/>
      <c r="B20" s="96"/>
      <c r="C20" s="96"/>
      <c r="D20" s="97"/>
      <c r="G20" s="73">
        <f>COUNTIF('Sheet2（男子）'!$G$10:$G$109,I20)</f>
        <v>0</v>
      </c>
      <c r="H20" s="73">
        <f>COUNTIF('Sheet3（女子）'!$G$10:$G$109,K20)</f>
        <v>0</v>
      </c>
      <c r="I20" t="s">
        <v>125</v>
      </c>
      <c r="K20" t="s">
        <v>103</v>
      </c>
    </row>
    <row r="21" spans="1:11" x14ac:dyDescent="0.15">
      <c r="A21" s="95"/>
      <c r="B21" s="96"/>
      <c r="C21" s="96"/>
      <c r="D21" s="97"/>
      <c r="G21" s="73">
        <f>COUNTIF('Sheet2（男子）'!$G$10:$G$109,I21)</f>
        <v>0</v>
      </c>
      <c r="H21" s="73">
        <f>COUNTIF('Sheet3（女子）'!$G$10:$G$109,K21)</f>
        <v>0</v>
      </c>
      <c r="I21" t="s">
        <v>103</v>
      </c>
      <c r="K21" t="s">
        <v>104</v>
      </c>
    </row>
    <row r="22" spans="1:11" x14ac:dyDescent="0.15">
      <c r="A22" s="95"/>
      <c r="B22" s="96"/>
      <c r="C22" s="96"/>
      <c r="D22" s="97"/>
      <c r="G22" s="73">
        <f>COUNTIF('Sheet2（男子）'!$G$10:$G$109,I22)</f>
        <v>0</v>
      </c>
      <c r="H22" s="73">
        <f>COUNTIF('Sheet3（女子）'!$G$10:$G$109,K22)</f>
        <v>0</v>
      </c>
      <c r="I22" t="s">
        <v>104</v>
      </c>
      <c r="K22" t="s">
        <v>101</v>
      </c>
    </row>
    <row r="23" spans="1:11" x14ac:dyDescent="0.15">
      <c r="A23" s="95"/>
      <c r="B23" s="96"/>
      <c r="C23" s="96"/>
      <c r="D23" s="97"/>
      <c r="G23" s="73">
        <f>COUNTIF('Sheet2（男子）'!$G$10:$G$109,I23)</f>
        <v>0</v>
      </c>
      <c r="I23" t="s">
        <v>101</v>
      </c>
    </row>
    <row r="24" spans="1:11" x14ac:dyDescent="0.15">
      <c r="A24" s="95"/>
      <c r="B24" s="96"/>
      <c r="C24" s="96"/>
      <c r="D24" s="97"/>
    </row>
    <row r="25" spans="1:11" x14ac:dyDescent="0.15">
      <c r="A25" s="95"/>
      <c r="B25" s="96"/>
      <c r="C25" s="96"/>
      <c r="D25" s="97"/>
    </row>
    <row r="26" spans="1:11" x14ac:dyDescent="0.15">
      <c r="A26" s="95"/>
      <c r="B26" s="96"/>
      <c r="C26" s="96"/>
      <c r="D26" s="97"/>
    </row>
    <row r="27" spans="1:11" x14ac:dyDescent="0.15">
      <c r="A27" s="95"/>
      <c r="B27" s="96"/>
      <c r="C27" s="96"/>
      <c r="D27" s="97"/>
    </row>
    <row r="28" spans="1:11" x14ac:dyDescent="0.15">
      <c r="A28" s="95"/>
      <c r="B28" s="96"/>
      <c r="C28" s="96"/>
      <c r="D28" s="97"/>
    </row>
    <row r="29" spans="1:11" x14ac:dyDescent="0.15">
      <c r="A29" s="95"/>
      <c r="B29" s="96"/>
      <c r="C29" s="96"/>
      <c r="D29" s="97"/>
    </row>
    <row r="30" spans="1:11" x14ac:dyDescent="0.15">
      <c r="A30" s="95"/>
      <c r="B30" s="96"/>
      <c r="C30" s="96"/>
      <c r="D30" s="97"/>
    </row>
    <row r="31" spans="1:11" x14ac:dyDescent="0.15">
      <c r="A31" s="95"/>
      <c r="B31" s="96"/>
      <c r="C31" s="96"/>
      <c r="D31" s="97"/>
    </row>
    <row r="32" spans="1:11" x14ac:dyDescent="0.15">
      <c r="A32" s="95"/>
      <c r="B32" s="96"/>
      <c r="C32" s="96"/>
      <c r="D32" s="97"/>
    </row>
    <row r="33" spans="1:4" x14ac:dyDescent="0.15">
      <c r="A33" s="95"/>
      <c r="B33" s="96"/>
      <c r="C33" s="96"/>
      <c r="D33" s="97"/>
    </row>
    <row r="34" spans="1:4" x14ac:dyDescent="0.15">
      <c r="A34" s="95"/>
      <c r="B34" s="96"/>
      <c r="C34" s="96"/>
      <c r="D34" s="97"/>
    </row>
    <row r="35" spans="1:4" x14ac:dyDescent="0.15">
      <c r="A35" s="95"/>
      <c r="B35" s="96"/>
      <c r="C35" s="96"/>
      <c r="D35" s="97"/>
    </row>
    <row r="36" spans="1:4" x14ac:dyDescent="0.15">
      <c r="A36" s="98"/>
      <c r="B36" s="99"/>
      <c r="C36" s="99"/>
      <c r="D36" s="100"/>
    </row>
    <row r="37" spans="1:4" x14ac:dyDescent="0.15">
      <c r="A37" s="4"/>
      <c r="B37" s="4"/>
      <c r="C37" s="4"/>
      <c r="D37" s="4"/>
    </row>
  </sheetData>
  <sheetProtection algorithmName="SHA-512" hashValue="WOhX2fkZFMLp3PJGQo3ka6Ac89Bl096oA5ZWr4ASMQcYVDFxWPMFxNLGr/PvKVVYXCLu2qh4RiIg8dieYj/Lrg==" saltValue="bq75Yzi+O1T1QfdqvP1wkw==" spinCount="100000" sheet="1" objects="1" scenarios="1"/>
  <mergeCells count="5">
    <mergeCell ref="A1:D1"/>
    <mergeCell ref="A13:D36"/>
    <mergeCell ref="A2:D2"/>
    <mergeCell ref="B4:D4"/>
    <mergeCell ref="B11:C11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zoomScaleNormal="100" workbookViewId="0">
      <selection activeCell="A23" sqref="A23"/>
    </sheetView>
  </sheetViews>
  <sheetFormatPr defaultColWidth="9" defaultRowHeight="13.5" x14ac:dyDescent="0.15"/>
  <cols>
    <col min="1" max="1" width="49.375" style="20" bestFit="1" customWidth="1"/>
    <col min="2" max="2" width="18.375" style="20" bestFit="1" customWidth="1"/>
    <col min="3" max="16384" width="9" style="20"/>
  </cols>
  <sheetData>
    <row r="1" spans="1:2" ht="37.5" customHeight="1" x14ac:dyDescent="0.15">
      <c r="A1" s="18" t="s">
        <v>72</v>
      </c>
      <c r="B1" s="19"/>
    </row>
    <row r="2" spans="1:2" ht="37.5" customHeight="1" x14ac:dyDescent="0.15">
      <c r="A2" s="103">
        <v>42875</v>
      </c>
      <c r="B2" s="104"/>
    </row>
    <row r="3" spans="1:2" ht="37.5" customHeight="1" x14ac:dyDescent="0.15">
      <c r="B3" s="21"/>
    </row>
    <row r="4" spans="1:2" ht="37.5" customHeight="1" x14ac:dyDescent="0.15">
      <c r="A4" s="22">
        <f>'Sheet1（団体情報）'!A5</f>
        <v>0</v>
      </c>
      <c r="B4" s="23" t="s">
        <v>73</v>
      </c>
    </row>
    <row r="5" spans="1:2" ht="37.5" customHeight="1" x14ac:dyDescent="0.15"/>
    <row r="6" spans="1:2" ht="37.5" customHeight="1" x14ac:dyDescent="0.15">
      <c r="A6" s="24">
        <f>'Sheet4（印刷用）'!F11</f>
        <v>0</v>
      </c>
      <c r="B6" s="25" t="s">
        <v>74</v>
      </c>
    </row>
    <row r="7" spans="1:2" ht="15" customHeight="1" x14ac:dyDescent="0.15"/>
    <row r="8" spans="1:2" ht="37.5" customHeight="1" x14ac:dyDescent="0.2">
      <c r="A8" s="105" t="s">
        <v>182</v>
      </c>
      <c r="B8" s="106"/>
    </row>
    <row r="9" spans="1:2" ht="15" customHeight="1" x14ac:dyDescent="0.15"/>
    <row r="10" spans="1:2" ht="37.5" customHeight="1" x14ac:dyDescent="0.15">
      <c r="A10" s="26" t="s">
        <v>75</v>
      </c>
    </row>
    <row r="11" spans="1:2" ht="15" customHeight="1" x14ac:dyDescent="0.15"/>
    <row r="12" spans="1:2" ht="37.5" customHeight="1" x14ac:dyDescent="0.15">
      <c r="B12" s="27" t="s">
        <v>76</v>
      </c>
    </row>
    <row r="13" spans="1:2" s="28" customFormat="1" x14ac:dyDescent="0.15"/>
    <row r="14" spans="1:2" s="29" customFormat="1" ht="30" customHeight="1" x14ac:dyDescent="0.15"/>
    <row r="15" spans="1:2" ht="37.5" customHeight="1" x14ac:dyDescent="0.15">
      <c r="A15" s="30" t="s">
        <v>77</v>
      </c>
      <c r="B15" s="31" t="s">
        <v>78</v>
      </c>
    </row>
    <row r="16" spans="1:2" ht="37.5" customHeight="1" x14ac:dyDescent="0.15">
      <c r="A16" s="103">
        <v>42875</v>
      </c>
      <c r="B16" s="104"/>
    </row>
    <row r="17" spans="1:2" ht="37.5" customHeight="1" x14ac:dyDescent="0.15">
      <c r="B17" s="21"/>
    </row>
    <row r="18" spans="1:2" ht="37.5" customHeight="1" x14ac:dyDescent="0.15">
      <c r="A18" s="22">
        <f>'Sheet1（団体情報）'!A5</f>
        <v>0</v>
      </c>
      <c r="B18" s="23" t="s">
        <v>73</v>
      </c>
    </row>
    <row r="19" spans="1:2" ht="37.5" customHeight="1" x14ac:dyDescent="0.15"/>
    <row r="20" spans="1:2" ht="37.5" customHeight="1" x14ac:dyDescent="0.15">
      <c r="A20" s="24">
        <f>'Sheet4（印刷用）'!F11</f>
        <v>0</v>
      </c>
      <c r="B20" s="25" t="s">
        <v>74</v>
      </c>
    </row>
    <row r="21" spans="1:2" ht="15" customHeight="1" x14ac:dyDescent="0.15"/>
    <row r="22" spans="1:2" ht="37.5" customHeight="1" x14ac:dyDescent="0.2">
      <c r="A22" s="105" t="s">
        <v>182</v>
      </c>
      <c r="B22" s="106"/>
    </row>
    <row r="23" spans="1:2" ht="15" customHeight="1" x14ac:dyDescent="0.15"/>
    <row r="24" spans="1:2" ht="37.5" customHeight="1" x14ac:dyDescent="0.15">
      <c r="A24" s="26" t="s">
        <v>75</v>
      </c>
    </row>
    <row r="25" spans="1:2" ht="37.5" customHeight="1" x14ac:dyDescent="0.15">
      <c r="B25" s="27" t="s">
        <v>76</v>
      </c>
    </row>
  </sheetData>
  <sheetProtection algorithmName="SHA-512" hashValue="pKX/fVELU0pVRK6IF/5Uov9udqUZHF4quMB3oYDiT3RD4lUQYn1Pn/Zqwy1DUR4kSyNcxm8ujaVAWfMb995ycQ==" saltValue="SQWROQhqjdrGPvKnDb6pY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I3" sqref="I3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6" width="18.5" bestFit="1" customWidth="1"/>
  </cols>
  <sheetData>
    <row r="1" spans="1:10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63</v>
      </c>
      <c r="F1" s="2" t="s">
        <v>66</v>
      </c>
      <c r="G1" s="2" t="s">
        <v>68</v>
      </c>
      <c r="H1" s="2" t="s">
        <v>69</v>
      </c>
      <c r="I1" s="2" t="s">
        <v>70</v>
      </c>
      <c r="J1" s="2"/>
    </row>
    <row r="2" spans="1:10" x14ac:dyDescent="0.15">
      <c r="A2" s="3">
        <v>1</v>
      </c>
      <c r="B2" t="s">
        <v>5</v>
      </c>
      <c r="C2" t="s">
        <v>177</v>
      </c>
      <c r="D2" t="s">
        <v>179</v>
      </c>
      <c r="E2" t="s">
        <v>58</v>
      </c>
      <c r="F2" t="s">
        <v>80</v>
      </c>
      <c r="G2" t="s">
        <v>116</v>
      </c>
      <c r="H2" t="s">
        <v>67</v>
      </c>
      <c r="I2" t="s">
        <v>190</v>
      </c>
    </row>
    <row r="3" spans="1:10" x14ac:dyDescent="0.15">
      <c r="A3" s="3">
        <v>2</v>
      </c>
      <c r="B3" t="s">
        <v>6</v>
      </c>
      <c r="C3" t="s">
        <v>95</v>
      </c>
      <c r="D3" t="s">
        <v>95</v>
      </c>
      <c r="E3" t="s">
        <v>59</v>
      </c>
      <c r="F3" t="s">
        <v>81</v>
      </c>
      <c r="I3" t="s">
        <v>188</v>
      </c>
    </row>
    <row r="4" spans="1:10" x14ac:dyDescent="0.15">
      <c r="A4" s="3">
        <v>3</v>
      </c>
      <c r="B4" t="s">
        <v>7</v>
      </c>
      <c r="C4" t="s">
        <v>122</v>
      </c>
      <c r="D4" t="s">
        <v>122</v>
      </c>
      <c r="E4" t="s">
        <v>60</v>
      </c>
      <c r="F4" t="s">
        <v>82</v>
      </c>
      <c r="I4" t="s">
        <v>189</v>
      </c>
    </row>
    <row r="5" spans="1:10" x14ac:dyDescent="0.15">
      <c r="A5" s="3">
        <v>4</v>
      </c>
      <c r="B5" t="s">
        <v>8</v>
      </c>
      <c r="C5" t="s">
        <v>123</v>
      </c>
      <c r="D5" t="s">
        <v>123</v>
      </c>
      <c r="E5" t="s">
        <v>61</v>
      </c>
      <c r="F5" t="s">
        <v>83</v>
      </c>
      <c r="I5" t="s">
        <v>94</v>
      </c>
    </row>
    <row r="6" spans="1:10" x14ac:dyDescent="0.15">
      <c r="A6" s="3">
        <v>5</v>
      </c>
      <c r="B6" t="s">
        <v>9</v>
      </c>
      <c r="C6" t="s">
        <v>169</v>
      </c>
      <c r="D6" t="s">
        <v>178</v>
      </c>
      <c r="E6" t="s">
        <v>62</v>
      </c>
      <c r="F6" t="s">
        <v>84</v>
      </c>
    </row>
    <row r="7" spans="1:10" x14ac:dyDescent="0.15">
      <c r="A7" s="70" t="s">
        <v>114</v>
      </c>
      <c r="B7" t="s">
        <v>10</v>
      </c>
      <c r="C7" t="s">
        <v>96</v>
      </c>
      <c r="D7" t="s">
        <v>150</v>
      </c>
    </row>
    <row r="8" spans="1:10" x14ac:dyDescent="0.15">
      <c r="A8" s="70" t="s">
        <v>115</v>
      </c>
      <c r="B8" t="s">
        <v>11</v>
      </c>
      <c r="C8" t="s">
        <v>185</v>
      </c>
      <c r="D8" t="s">
        <v>185</v>
      </c>
    </row>
    <row r="9" spans="1:10" x14ac:dyDescent="0.15">
      <c r="A9" t="s">
        <v>148</v>
      </c>
      <c r="B9" t="s">
        <v>12</v>
      </c>
      <c r="C9" t="s">
        <v>97</v>
      </c>
      <c r="D9" t="s">
        <v>97</v>
      </c>
    </row>
    <row r="10" spans="1:10" x14ac:dyDescent="0.15">
      <c r="A10" t="s">
        <v>149</v>
      </c>
      <c r="B10" t="s">
        <v>13</v>
      </c>
      <c r="C10" t="s">
        <v>98</v>
      </c>
      <c r="D10" t="s">
        <v>98</v>
      </c>
    </row>
    <row r="11" spans="1:10" x14ac:dyDescent="0.15">
      <c r="A11" t="s">
        <v>164</v>
      </c>
      <c r="B11" t="s">
        <v>14</v>
      </c>
      <c r="C11" t="s">
        <v>99</v>
      </c>
      <c r="D11" t="s">
        <v>99</v>
      </c>
    </row>
    <row r="12" spans="1:10" x14ac:dyDescent="0.15">
      <c r="A12" t="s">
        <v>165</v>
      </c>
      <c r="B12" t="s">
        <v>15</v>
      </c>
      <c r="C12" t="s">
        <v>100</v>
      </c>
      <c r="D12" t="s">
        <v>100</v>
      </c>
    </row>
    <row r="13" spans="1:10" x14ac:dyDescent="0.15">
      <c r="A13" t="s">
        <v>166</v>
      </c>
      <c r="B13" t="s">
        <v>16</v>
      </c>
      <c r="C13" t="s">
        <v>125</v>
      </c>
      <c r="D13" t="s">
        <v>125</v>
      </c>
    </row>
    <row r="14" spans="1:10" x14ac:dyDescent="0.15">
      <c r="A14" t="s">
        <v>171</v>
      </c>
      <c r="B14" t="s">
        <v>17</v>
      </c>
      <c r="C14" t="s">
        <v>103</v>
      </c>
      <c r="D14" t="s">
        <v>103</v>
      </c>
    </row>
    <row r="15" spans="1:10" x14ac:dyDescent="0.15">
      <c r="B15" t="s">
        <v>18</v>
      </c>
      <c r="C15" t="s">
        <v>126</v>
      </c>
      <c r="D15" t="s">
        <v>104</v>
      </c>
    </row>
    <row r="16" spans="1:10" x14ac:dyDescent="0.15">
      <c r="B16" t="s">
        <v>19</v>
      </c>
      <c r="C16" t="s">
        <v>127</v>
      </c>
      <c r="D16" t="s">
        <v>101</v>
      </c>
    </row>
    <row r="17" spans="2:2" x14ac:dyDescent="0.15">
      <c r="B17" t="s">
        <v>20</v>
      </c>
    </row>
    <row r="18" spans="2:2" x14ac:dyDescent="0.15">
      <c r="B18" t="s">
        <v>21</v>
      </c>
    </row>
    <row r="19" spans="2:2" x14ac:dyDescent="0.15">
      <c r="B19" t="s">
        <v>22</v>
      </c>
    </row>
    <row r="20" spans="2:2" x14ac:dyDescent="0.15">
      <c r="B20" t="s">
        <v>23</v>
      </c>
    </row>
    <row r="21" spans="2:2" x14ac:dyDescent="0.15">
      <c r="B21" t="s">
        <v>24</v>
      </c>
    </row>
    <row r="22" spans="2:2" x14ac:dyDescent="0.15">
      <c r="B22" t="s">
        <v>25</v>
      </c>
    </row>
    <row r="23" spans="2:2" x14ac:dyDescent="0.15">
      <c r="B23" t="s">
        <v>26</v>
      </c>
    </row>
    <row r="24" spans="2:2" x14ac:dyDescent="0.15">
      <c r="B24" t="s">
        <v>27</v>
      </c>
    </row>
    <row r="25" spans="2:2" x14ac:dyDescent="0.15">
      <c r="B25" t="s">
        <v>28</v>
      </c>
    </row>
    <row r="26" spans="2:2" x14ac:dyDescent="0.15">
      <c r="B26" t="s">
        <v>29</v>
      </c>
    </row>
    <row r="27" spans="2:2" x14ac:dyDescent="0.15">
      <c r="B27" t="s">
        <v>30</v>
      </c>
    </row>
    <row r="28" spans="2:2" x14ac:dyDescent="0.15">
      <c r="B28" t="s">
        <v>31</v>
      </c>
    </row>
    <row r="29" spans="2:2" x14ac:dyDescent="0.15">
      <c r="B29" t="s">
        <v>32</v>
      </c>
    </row>
    <row r="30" spans="2:2" x14ac:dyDescent="0.15">
      <c r="B30" t="s">
        <v>33</v>
      </c>
    </row>
    <row r="31" spans="2:2" x14ac:dyDescent="0.15">
      <c r="B31" t="s">
        <v>34</v>
      </c>
    </row>
    <row r="32" spans="2:2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SuZVZk/DH+pQGIw5b7LXKr45OFpKDhHUBhZ0zSDwpo1hLUvNXG0eOxxy0cMKv+ANhCMTtiGILA+R0qX/uLI1uA==" saltValue="crFmtVUXivJ7r+jPUIrnv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gakunen</vt:lpstr>
      <vt:lpstr>konsei1</vt:lpstr>
      <vt:lpstr>konsei2</vt:lpstr>
      <vt:lpstr>'Sheet4（印刷用）'!Print_Area</vt:lpstr>
      <vt:lpstr>領収書!Print_Area</vt:lpstr>
      <vt:lpstr>puro</vt:lpstr>
      <vt:lpstr>rikkyou</vt:lpstr>
      <vt:lpstr>rire</vt:lpstr>
      <vt:lpstr>rire2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2016-10-03T11:37:01Z</cp:lastPrinted>
  <dcterms:created xsi:type="dcterms:W3CDTF">2011-04-24T15:41:14Z</dcterms:created>
  <dcterms:modified xsi:type="dcterms:W3CDTF">2017-04-24T12:04:30Z</dcterms:modified>
</cp:coreProperties>
</file>