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中京大\2019中京大\第32回梅村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</definedName>
    <definedName name="リレー">Sheet5!$E$2:$E$6</definedName>
    <definedName name="学年">Sheet5!$A$2:$A$17</definedName>
    <definedName name="混成１">Sheet5!$F$2</definedName>
    <definedName name="混成２">Sheet5!$G$2</definedName>
    <definedName name="種目１">Sheet5!$C$2:$C$18</definedName>
    <definedName name="種目２">Sheet5!$D$2:$D$18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W11" i="2" l="1"/>
  <c r="W11" i="9"/>
  <c r="Y10" i="9" l="1"/>
  <c r="W9" i="9"/>
  <c r="W10" i="9"/>
  <c r="W8" i="9"/>
  <c r="U9" i="9"/>
  <c r="U10" i="9"/>
  <c r="U11" i="9"/>
  <c r="U12" i="9"/>
  <c r="U13" i="9"/>
  <c r="U14" i="9"/>
  <c r="U15" i="9"/>
  <c r="U16" i="9"/>
  <c r="U17" i="9"/>
  <c r="U18" i="9"/>
  <c r="U19" i="9"/>
  <c r="U20" i="9"/>
  <c r="U8" i="9"/>
  <c r="W9" i="2"/>
  <c r="W10" i="2"/>
  <c r="W8" i="2"/>
  <c r="U9" i="2"/>
  <c r="U10" i="2"/>
  <c r="U11" i="2"/>
  <c r="U12" i="2"/>
  <c r="U13" i="2"/>
  <c r="U14" i="2"/>
  <c r="U15" i="2"/>
  <c r="U16" i="2"/>
  <c r="U17" i="2"/>
  <c r="U18" i="2"/>
  <c r="U19" i="2"/>
  <c r="U20" i="2"/>
  <c r="U8" i="2"/>
  <c r="Y10" i="2"/>
  <c r="T26" i="9" l="1"/>
  <c r="U26" i="9" s="1"/>
  <c r="T27" i="9"/>
  <c r="U27" i="9" s="1"/>
  <c r="T28" i="9"/>
  <c r="U28" i="9" s="1"/>
  <c r="T29" i="9"/>
  <c r="U29" i="9" s="1"/>
  <c r="T25" i="9"/>
  <c r="U25" i="9" s="1"/>
  <c r="T26" i="2"/>
  <c r="U26" i="2" s="1"/>
  <c r="T27" i="2"/>
  <c r="U27" i="2" s="1"/>
  <c r="T28" i="2"/>
  <c r="U28" i="2" s="1"/>
  <c r="T29" i="2"/>
  <c r="U29" i="2" s="1"/>
  <c r="T25" i="2"/>
  <c r="U25" i="2" s="1"/>
  <c r="Y8" i="9" l="1"/>
  <c r="Y8" i="2"/>
  <c r="A22" i="10" l="1"/>
  <c r="A16" i="10"/>
  <c r="B4" i="1" l="1"/>
  <c r="U21" i="9" l="1"/>
  <c r="W16" i="9"/>
  <c r="W20" i="9" l="1"/>
  <c r="W16" i="2"/>
  <c r="U21" i="2"/>
  <c r="W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<sst xmlns="http://schemas.openxmlformats.org/spreadsheetml/2006/main" count="222" uniqueCount="172">
  <si>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</si>
  <si>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</si>
  <si>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</si>
  <si>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</si>
  <si>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</si>
  <si>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</si>
  <si>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</si>
  <si>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</si>
  <si>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</si>
  <si>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</si>
  <si>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</si>
  <si>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</si>
  <si>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</si>
  <si>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</si>
  <si>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</si>
  <si>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</si>
  <si>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</si>
  <si>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</si>
  <si>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</si>
  <si>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</si>
  <si>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</si>
  <si>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</si>
  <si>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</si>
  <si>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</si>
  <si>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</si>
  <si>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</si>
  <si>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</si>
  <si>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</si>
  <si>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</si>
  <si>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</si>
  <si>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</si>
  <si>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</si>
  <si>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</si>
  <si>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</si>
  <si>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</si>
  <si>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</si>
  <si>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</si>
  <si>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</si>
  <si>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</si>
  <si>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</si>
  <si>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</si>
  <si>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</si>
  <si>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</si>
  <si>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</si>
  <si>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</si>
  <si>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</si>
  <si>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</si>
  <si>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</si>
  <si>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</si>
  <si>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</si>
  <si>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</si>
  <si>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</si>
  <si>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</si>
  <si>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</si>
  <si>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</si>
  <si>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</si>
  <si>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</si>
  <si>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</si>
  <si>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</si>
  <si>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</si>
  <si>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</si>
  <si>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</si>
  <si>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</si>
  <si>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</si>
  <si>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</si>
  <si>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</si>
  <si>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</si>
  <si>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</si>
  <si>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</si>
  <si>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</si>
  <si>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</si>
  <si>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</si>
  <si>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</si>
  <si>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</si>
  <si>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</si>
  <si>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</si>
  <si>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</si>
  <si>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</si>
  <si>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</si>
  <si>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</si>
  <si>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</si>
  <si>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</si>
  <si>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</si>
  <si>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</si>
  <si>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</si>
  <si>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</si>
  <si>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</si>
  <si>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</si>
  <si>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</si>
  <si>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t>5000m</t>
    <phoneticPr fontId="21"/>
  </si>
  <si>
    <t>4×400mR</t>
    <phoneticPr fontId="21"/>
  </si>
  <si>
    <t>D3</t>
  </si>
  <si>
    <t>D4</t>
  </si>
  <si>
    <t>D5</t>
  </si>
  <si>
    <t>D6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</si>
  <si>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</si>
  <si>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400m</t>
    <phoneticPr fontId="21"/>
  </si>
  <si>
    <t>棒高跳</t>
    <rPh sb="0" eb="3">
      <t>ボウタカトビ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</si>
  <si>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</si>
  <si>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</si>
  <si>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</si>
  <si>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</si>
  <si>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</si>
  <si>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</si>
  <si>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</si>
  <si>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</si>
  <si>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</si>
  <si>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</si>
  <si>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</si>
  <si>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</si>
  <si>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</si>
  <si>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</si>
  <si>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</si>
  <si>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</si>
  <si>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</si>
  <si>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</si>
  <si>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</si>
  <si>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</si>
  <si>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</si>
  <si>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</si>
  <si>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</si>
  <si>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</si>
  <si>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</si>
  <si>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</si>
  <si>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大学・一般用　参加申込書</t>
    <rPh sb="0" eb="2">
      <t>ダイガク</t>
    </rPh>
    <rPh sb="3" eb="5">
      <t>イッパン</t>
    </rPh>
    <rPh sb="5" eb="6">
      <t>ヨウ</t>
    </rPh>
    <rPh sb="7" eb="9">
      <t>サンカ</t>
    </rPh>
    <rPh sb="9" eb="12">
      <t>モウシコミショ</t>
    </rPh>
    <phoneticPr fontId="21"/>
  </si>
  <si>
    <t>S1</t>
    <phoneticPr fontId="21"/>
  </si>
  <si>
    <t>S2</t>
    <phoneticPr fontId="21"/>
  </si>
  <si>
    <t>リレー</t>
    <phoneticPr fontId="2"/>
  </si>
  <si>
    <t>リレー</t>
    <phoneticPr fontId="2"/>
  </si>
  <si>
    <t>リレー</t>
    <phoneticPr fontId="21"/>
  </si>
  <si>
    <t>100m①</t>
    <phoneticPr fontId="21"/>
  </si>
  <si>
    <t>100m②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</si>
  <si>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</si>
  <si>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</si>
  <si>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</si>
  <si>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</si>
  <si>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100m①</t>
    <phoneticPr fontId="2"/>
  </si>
  <si>
    <t>100m②</t>
    <phoneticPr fontId="2"/>
  </si>
  <si>
    <t>100m②</t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</si>
  <si>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</si>
  <si>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</si>
  <si>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</si>
  <si>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100m③</t>
    <phoneticPr fontId="21"/>
  </si>
  <si>
    <t>※走幅跳、三段跳、投てき種目、および混成競技は、参加人数を制限する場合がある。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8" eb="20">
      <t>コンセイ</t>
    </rPh>
    <rPh sb="20" eb="22">
      <t>キョウギ</t>
    </rPh>
    <rPh sb="24" eb="26">
      <t>サンカ</t>
    </rPh>
    <rPh sb="26" eb="28">
      <t>ニンズウ</t>
    </rPh>
    <rPh sb="29" eb="31">
      <t>セイゲン</t>
    </rPh>
    <rPh sb="33" eb="35">
      <t>バアイ</t>
    </rPh>
    <phoneticPr fontId="2"/>
  </si>
  <si>
    <t>※三段跳の踏切位置は13ｍとする。</t>
    <rPh sb="1" eb="4">
      <t>サンダントビ</t>
    </rPh>
    <rPh sb="5" eb="7">
      <t>フミキリ</t>
    </rPh>
    <rPh sb="7" eb="9">
      <t>イチ</t>
    </rPh>
    <phoneticPr fontId="2"/>
  </si>
  <si>
    <t>※三段跳の踏切位置は9ｍとする。</t>
    <rPh sb="1" eb="4">
      <t>サンダントビ</t>
    </rPh>
    <rPh sb="5" eb="7">
      <t>フミキリ</t>
    </rPh>
    <rPh sb="7" eb="9">
      <t>イチ</t>
    </rPh>
    <phoneticPr fontId="2"/>
  </si>
  <si>
    <t>100m③</t>
    <phoneticPr fontId="21"/>
  </si>
  <si>
    <t>400m</t>
    <phoneticPr fontId="21"/>
  </si>
  <si>
    <t>100m③</t>
    <phoneticPr fontId="2"/>
  </si>
  <si>
    <t>400m</t>
    <phoneticPr fontId="2"/>
  </si>
  <si>
    <t>800m</t>
    <phoneticPr fontId="2"/>
  </si>
  <si>
    <t>5000m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</si>
  <si>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</si>
  <si>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</si>
  <si>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</si>
  <si>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</si>
  <si>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</si>
  <si>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3000m</t>
    <phoneticPr fontId="21"/>
  </si>
  <si>
    <t>但　第32回梅村学園陸上競技大会 参加料として</t>
    <rPh sb="0" eb="1">
      <t>タダ</t>
    </rPh>
    <rPh sb="2" eb="3">
      <t>ダイ</t>
    </rPh>
    <rPh sb="5" eb="6">
      <t>カイ</t>
    </rPh>
    <rPh sb="6" eb="8">
      <t>ウメムラ</t>
    </rPh>
    <rPh sb="8" eb="10">
      <t>ガクエン</t>
    </rPh>
    <rPh sb="10" eb="12">
      <t>リクジョウ</t>
    </rPh>
    <rPh sb="12" eb="14">
      <t>キョウギ</t>
    </rPh>
    <rPh sb="14" eb="16">
      <t>タイカイ</t>
    </rPh>
    <rPh sb="17" eb="20">
      <t>サンカリョウ</t>
    </rPh>
    <phoneticPr fontId="21"/>
  </si>
  <si>
    <t>平成31年4月　　日</t>
    <rPh sb="0" eb="2">
      <t>ヘイセイ</t>
    </rPh>
    <rPh sb="4" eb="5">
      <t>ネン</t>
    </rPh>
    <rPh sb="6" eb="7">
      <t>ガツ</t>
    </rPh>
    <rPh sb="9" eb="10">
      <t>ヒ</t>
    </rPh>
    <phoneticPr fontId="21"/>
  </si>
  <si>
    <t>第32回梅村学園陸上競技大会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0"/>
  </si>
  <si>
    <t>※2019年度の登録番号を入力すること。</t>
    <rPh sb="5" eb="7">
      <t>ネンド</t>
    </rPh>
    <rPh sb="8" eb="10">
      <t>トウロク</t>
    </rPh>
    <rPh sb="10" eb="12">
      <t>バンゴウ</t>
    </rPh>
    <rPh sb="13" eb="15">
      <t>ニュウリョク</t>
    </rPh>
    <phoneticPr fontId="2"/>
  </si>
  <si>
    <t>3000m</t>
    <phoneticPr fontId="21"/>
  </si>
  <si>
    <t>3000m</t>
    <phoneticPr fontId="2"/>
  </si>
  <si>
    <t>第32回梅村学園陸上競技大会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21"/>
  </si>
  <si>
    <t>④領収書</t>
    <rPh sb="1" eb="4">
      <t>リョウシュウショ</t>
    </rPh>
    <phoneticPr fontId="21"/>
  </si>
  <si>
    <t>必要</t>
    <rPh sb="0" eb="2">
      <t>ヒツヨウ</t>
    </rPh>
    <phoneticPr fontId="21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</si>
  <si>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rPh sb="1" eb="2">
      <t>カミ</t>
    </rPh>
    <rPh sb="2" eb="4">
      <t>バイタイ</t>
    </rPh>
    <rPh sb="11" eb="13">
      <t>ハイフ</t>
    </rPh>
    <rPh sb="14" eb="15">
      <t>オコナ</t>
    </rPh>
    <rPh sb="20" eb="23">
      <t>ダイヒョウシャ</t>
    </rPh>
    <rPh sb="26" eb="28">
      <t>カイサイ</t>
    </rPh>
    <rPh sb="28" eb="29">
      <t>マエ</t>
    </rPh>
    <rPh sb="43" eb="45">
      <t>ソウシン</t>
    </rPh>
    <rPh sb="50" eb="51">
      <t>カミ</t>
    </rPh>
    <rPh sb="52" eb="54">
      <t>ヒツヨウ</t>
    </rPh>
    <rPh sb="55" eb="57">
      <t>バアイ</t>
    </rPh>
    <rPh sb="60" eb="62">
      <t>テスウ</t>
    </rPh>
    <rPh sb="66" eb="69">
      <t>カクダンタイ</t>
    </rPh>
    <rPh sb="70" eb="73">
      <t>カクコジン</t>
    </rPh>
    <rPh sb="75" eb="77">
      <t>ヨウイ</t>
    </rPh>
    <phoneticPr fontId="21"/>
  </si>
  <si>
    <t>110mH</t>
    <phoneticPr fontId="21"/>
  </si>
  <si>
    <t>100mH</t>
    <phoneticPr fontId="21"/>
  </si>
  <si>
    <t>100mH</t>
    <phoneticPr fontId="2"/>
  </si>
  <si>
    <t>110mH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</si>
</sst>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5" fillId="24" borderId="0" xfId="0" applyFont="1" applyFill="1" applyBorder="1" applyAlignment="1">
      <alignment vertical="center"/>
    </xf>
    <xf numFmtId="0" fontId="45" fillId="25" borderId="0" xfId="0" applyFont="1" applyFill="1" applyAlignment="1">
      <alignment vertical="top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8" ht="42" customHeight="1">
      <c r="A1" s="67" t="s">
        <v>164</v>
      </c>
      <c r="B1" s="68"/>
      <c r="C1" s="68"/>
    </row>
    <row r="2" spans="1:8" ht="42" customHeight="1">
      <c r="A2" s="67" t="s">
        <v>124</v>
      </c>
      <c r="B2" s="68"/>
      <c r="C2" s="68"/>
    </row>
    <row r="3" spans="1:8" ht="30" customHeight="1">
      <c r="A3" s="36"/>
      <c r="B3" s="37"/>
      <c r="C3" s="37"/>
      <c r="D3" s="37"/>
    </row>
    <row r="4" spans="1:8" ht="14.25">
      <c r="A4" s="38" t="s">
        <v>122</v>
      </c>
      <c r="C4" s="38" t="s">
        <v>121</v>
      </c>
    </row>
    <row r="5" spans="1:8" ht="30" customHeight="1">
      <c r="A5" s="29"/>
      <c r="C5" s="30"/>
      <c r="D5" s="60" t="s">
        <v>95</v>
      </c>
    </row>
    <row r="6" spans="1:8" ht="13.5" customHeight="1">
      <c r="A6" s="39"/>
      <c r="C6" s="40"/>
    </row>
    <row r="7" spans="1:8" ht="14.25" customHeight="1">
      <c r="A7" s="41" t="s">
        <v>123</v>
      </c>
      <c r="C7" s="38" t="s">
        <v>165</v>
      </c>
    </row>
    <row r="8" spans="1:8" ht="30" customHeight="1">
      <c r="A8" s="29"/>
      <c r="C8" s="61"/>
      <c r="D8" s="60" t="s">
        <v>95</v>
      </c>
    </row>
    <row r="9" spans="1:8" ht="13.5" customHeight="1">
      <c r="A9" s="37"/>
    </row>
    <row r="10" spans="1:8" ht="14.25">
      <c r="A10" s="42" t="s">
        <v>65</v>
      </c>
      <c r="C10" s="42" t="s">
        <v>66</v>
      </c>
    </row>
    <row r="11" spans="1:8" ht="30" customHeight="1">
      <c r="A11" s="29"/>
      <c r="C11" s="79"/>
      <c r="D11" s="80"/>
    </row>
    <row r="12" spans="1:8" ht="13.5" customHeight="1">
      <c r="A12" s="37"/>
    </row>
    <row r="13" spans="1:8" ht="14.25">
      <c r="A13" s="42" t="s">
        <v>67</v>
      </c>
    </row>
    <row r="14" spans="1:8" ht="30" customHeight="1">
      <c r="A14" s="31"/>
    </row>
    <row r="15" spans="1:8">
      <c r="A15" s="37"/>
    </row>
    <row r="16" spans="1:8" ht="40.5" customHeight="1">
      <c r="A16" s="81" t="s">
        <v>167</v>
      </c>
      <c r="B16" s="81"/>
      <c r="C16" s="81"/>
      <c r="D16" s="81"/>
      <c r="E16" s="81"/>
      <c r="F16" s="81"/>
      <c r="G16" s="81"/>
      <c r="H16" s="81"/>
    </row>
    <row r="17" spans="3:3" ht="30" customHeight="1"/>
    <row r="28" spans="3:3">
      <c r="C28" s="43"/>
    </row>
  </sheetData>
  <sheetProtection algorithmName="SHA-512" hashValue="+40+SIlY+cwk/HhD7KC4vdJSzrEGKErWycYD19IY3orC5miv+nN1J3Dig5vdnp7JfkQE5Mt2FcITIIY2vJkD2Q==" saltValue="A8REg6NpLdRpyIaZ24G/sg==" spinCount="100000" sheet="1" objects="1" scenarios="1"/>
  <mergeCells count="2">
    <mergeCell ref="C11:D11"/>
    <mergeCell ref="A16:H16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customWidth="1"/>
    <col min="12" max="12" width="8.25" style="44" customWidth="1"/>
    <col min="13" max="13" width="10.375" style="44" customWidth="1"/>
    <col min="14" max="14" width="8.25" style="44" customWidth="1"/>
    <col min="15" max="15" width="10.375" style="44" customWidth="1"/>
    <col min="16" max="16" width="8.25" style="44" customWidth="1"/>
    <col min="17" max="17" width="10.375" style="44" customWidth="1"/>
    <col min="18" max="18" width="8.25" style="44" customWidth="1"/>
    <col min="19" max="19" width="9" style="44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>
      <c r="A1" s="82" t="s">
        <v>62</v>
      </c>
      <c r="B1" s="82"/>
      <c r="C1" s="82"/>
      <c r="D1" s="82"/>
      <c r="G1" s="45"/>
      <c r="I1" s="45"/>
      <c r="K1" s="45"/>
      <c r="M1" s="45"/>
      <c r="O1" s="45"/>
      <c r="Q1" s="45"/>
      <c r="T1" s="45"/>
      <c r="V1" s="45"/>
    </row>
    <row r="2" spans="1:25" s="48" customFormat="1" ht="13.5" customHeight="1">
      <c r="A2" s="82"/>
      <c r="B2" s="82"/>
      <c r="C2" s="82"/>
      <c r="D2" s="82"/>
      <c r="E2" s="47"/>
      <c r="F2" s="53"/>
      <c r="T2" s="46"/>
      <c r="U2" s="46"/>
      <c r="V2" s="44"/>
      <c r="W2" s="44"/>
    </row>
    <row r="3" spans="1:25" s="48" customFormat="1" ht="13.5" customHeight="1">
      <c r="A3" s="82"/>
      <c r="B3" s="82"/>
      <c r="C3" s="82"/>
      <c r="D3" s="82"/>
      <c r="E3" s="47"/>
      <c r="F3" s="53"/>
      <c r="T3" s="46"/>
      <c r="U3" s="46"/>
      <c r="V3" s="44"/>
      <c r="W3" s="44"/>
    </row>
    <row r="4" spans="1:25" s="48" customFormat="1" ht="13.5" customHeight="1">
      <c r="A4" s="53"/>
      <c r="B4" s="53"/>
      <c r="C4" s="53"/>
      <c r="D4" s="53"/>
      <c r="E4" s="47"/>
      <c r="F4" s="53"/>
      <c r="T4" s="46"/>
      <c r="U4" s="46"/>
      <c r="V4" s="44"/>
      <c r="W4" s="44"/>
    </row>
    <row r="5" spans="1:25" s="48" customFormat="1" ht="13.5" customHeight="1">
      <c r="B5" s="47"/>
      <c r="C5" s="47"/>
      <c r="D5" s="47"/>
      <c r="E5" s="47"/>
      <c r="F5" s="53"/>
      <c r="T5" s="46"/>
      <c r="U5" s="46"/>
      <c r="V5" s="44"/>
      <c r="W5" s="44"/>
    </row>
    <row r="6" spans="1:25" s="48" customFormat="1" ht="21">
      <c r="A6" s="78" t="s">
        <v>161</v>
      </c>
      <c r="B6" s="47"/>
      <c r="C6" s="47"/>
      <c r="D6" s="47"/>
      <c r="E6" s="47"/>
      <c r="F6" s="50"/>
      <c r="T6" s="46"/>
      <c r="U6" s="46"/>
      <c r="V6" s="44"/>
      <c r="W6" s="44"/>
    </row>
    <row r="7" spans="1:25" s="48" customFormat="1" ht="13.5" customHeight="1">
      <c r="A7" s="66" t="s">
        <v>143</v>
      </c>
      <c r="B7" s="47"/>
      <c r="C7" s="47"/>
      <c r="D7" s="47"/>
      <c r="E7" s="47"/>
      <c r="F7" s="50"/>
      <c r="T7" s="49"/>
      <c r="U7" s="49"/>
    </row>
    <row r="8" spans="1:25" s="48" customFormat="1">
      <c r="A8" s="66" t="s">
        <v>144</v>
      </c>
      <c r="B8" s="34"/>
      <c r="C8" s="50"/>
      <c r="D8" s="50"/>
      <c r="E8" s="50"/>
      <c r="F8" s="50"/>
      <c r="T8" s="27" t="s">
        <v>136</v>
      </c>
      <c r="U8" s="27">
        <f>COUNTIF($G$10:$N$109,T8)</f>
        <v>0</v>
      </c>
      <c r="V8" s="27" t="s">
        <v>77</v>
      </c>
      <c r="W8" s="27">
        <f>COUNTIF($G$10:$N$109,V8)</f>
        <v>0</v>
      </c>
      <c r="X8" s="27" t="s">
        <v>79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132</v>
      </c>
      <c r="J9" s="74" t="s">
        <v>3</v>
      </c>
      <c r="K9" s="73" t="s">
        <v>133</v>
      </c>
      <c r="L9" s="74" t="s">
        <v>3</v>
      </c>
      <c r="M9" s="73" t="s">
        <v>134</v>
      </c>
      <c r="N9" s="74" t="s">
        <v>3</v>
      </c>
      <c r="O9" s="73" t="s">
        <v>135</v>
      </c>
      <c r="P9" s="74" t="s">
        <v>3</v>
      </c>
      <c r="Q9" s="73" t="s">
        <v>127</v>
      </c>
      <c r="R9" s="74" t="s">
        <v>3</v>
      </c>
      <c r="T9" s="27" t="s">
        <v>137</v>
      </c>
      <c r="U9" s="27">
        <f t="shared" ref="U9:U20" si="0">COUNTIF($G$10:$N$109,T9)</f>
        <v>0</v>
      </c>
      <c r="V9" s="27" t="s">
        <v>78</v>
      </c>
      <c r="W9" s="27">
        <f t="shared" ref="W9:W11" si="1">COUNTIF($G$10:$N$109,V9)</f>
        <v>0</v>
      </c>
      <c r="X9" s="27" t="s">
        <v>88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148</v>
      </c>
      <c r="U10" s="27">
        <f t="shared" si="0"/>
        <v>0</v>
      </c>
      <c r="V10" s="27" t="s">
        <v>73</v>
      </c>
      <c r="W10" s="27">
        <f t="shared" si="1"/>
        <v>0</v>
      </c>
      <c r="X10" s="27" t="s">
        <v>83</v>
      </c>
      <c r="Y10" s="27">
        <f>COUNTIF($O$10:$O$109,X10)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Q11" s="63"/>
      <c r="R11" s="12"/>
      <c r="T11" s="27" t="s">
        <v>149</v>
      </c>
      <c r="U11" s="27">
        <f t="shared" si="0"/>
        <v>0</v>
      </c>
      <c r="V11" s="27" t="s">
        <v>171</v>
      </c>
      <c r="W11" s="27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Q12" s="63"/>
      <c r="R12" s="12"/>
      <c r="T12" s="27" t="s">
        <v>150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Q13" s="63"/>
      <c r="R13" s="12"/>
      <c r="T13" s="27" t="s">
        <v>72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63"/>
      <c r="N14" s="12"/>
      <c r="O14" s="63"/>
      <c r="P14" s="12"/>
      <c r="Q14" s="63"/>
      <c r="R14" s="12"/>
      <c r="T14" s="27" t="s">
        <v>163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Q15" s="63"/>
      <c r="R15" s="12"/>
      <c r="T15" s="27" t="s">
        <v>151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Q16" s="63"/>
      <c r="R16" s="12"/>
      <c r="T16" s="27" t="s">
        <v>114</v>
      </c>
      <c r="U16" s="27">
        <f t="shared" si="0"/>
        <v>0</v>
      </c>
      <c r="W16" s="44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Q17" s="63"/>
      <c r="R17" s="12"/>
      <c r="T17" s="27" t="s">
        <v>115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Q18" s="63"/>
      <c r="R18" s="12"/>
      <c r="T18" s="27" t="s">
        <v>116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Q19" s="63"/>
      <c r="R19" s="12"/>
      <c r="T19" s="27" t="s">
        <v>117</v>
      </c>
      <c r="U19" s="27">
        <f t="shared" si="0"/>
        <v>0</v>
      </c>
    </row>
    <row r="20" spans="1:27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Q20" s="63"/>
      <c r="R20" s="12"/>
      <c r="T20" s="27" t="s">
        <v>76</v>
      </c>
      <c r="U20" s="27">
        <f t="shared" si="0"/>
        <v>0</v>
      </c>
      <c r="W20" s="44">
        <f>U21+W16+Y8</f>
        <v>0</v>
      </c>
      <c r="Z20" s="48"/>
      <c r="AA20" s="48"/>
    </row>
    <row r="21" spans="1:27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Q22" s="63"/>
      <c r="R22" s="12"/>
      <c r="Z22" s="48"/>
      <c r="AA22" s="48"/>
    </row>
    <row r="23" spans="1:27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Q24" s="63"/>
      <c r="R24" s="12"/>
      <c r="T24" s="45" t="s">
        <v>128</v>
      </c>
    </row>
    <row r="25" spans="1:27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Q25" s="63"/>
      <c r="R25" s="12"/>
      <c r="T25" s="46">
        <f>COUNTIF($Q$10:$Q$109,Sheet5!E2)</f>
        <v>0</v>
      </c>
      <c r="U25" s="4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Q26" s="63"/>
      <c r="R26" s="12"/>
      <c r="T26" s="46">
        <f>COUNTIF($Q$10:$Q$109,Sheet5!E3)</f>
        <v>0</v>
      </c>
      <c r="U26" s="4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Q27" s="63"/>
      <c r="R27" s="12"/>
      <c r="T27" s="46">
        <f>COUNTIF($Q$10:$Q$109,Sheet5!E4)</f>
        <v>0</v>
      </c>
      <c r="U27" s="4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Q28" s="63"/>
      <c r="R28" s="12"/>
      <c r="T28" s="46">
        <f>COUNTIF($Q$10:$Q$109,Sheet5!E5)</f>
        <v>0</v>
      </c>
      <c r="U28" s="4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Q29" s="63"/>
      <c r="R29" s="12"/>
      <c r="T29" s="46">
        <f>COUNTIF($Q$10:$Q$109,Sheet5!E6)</f>
        <v>0</v>
      </c>
      <c r="U29" s="4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  <c r="Q109" s="63"/>
      <c r="R109" s="12"/>
    </row>
    <row r="244" spans="8:18">
      <c r="H244" s="54"/>
      <c r="J244" s="54"/>
      <c r="L244" s="54"/>
      <c r="N244" s="54"/>
      <c r="P244" s="54"/>
      <c r="R244" s="54"/>
    </row>
    <row r="395" spans="3:18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c1L66Iyo2+iOXTP6JHXG3VYxdoqNvC8JqKJObwABPB2jabapcTu+NY3I7sTHiGDJFQ5kqJtanFYHzP4anmxSkQ==" saltValue="WPW07VW8F9WatkCl50rSXQ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K10:K109 G10:G109 I10:I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R10:R109 H10:H109 J10:J109 L10:L109 N10:N109 P10:P109"/>
    <dataValidation allowBlank="1" showInputMessage="1" showErrorMessage="1" prompt="性と名の間は_x000a_全角スペース" sqref="C10:C109"/>
    <dataValidation type="list" allowBlank="1" showInputMessage="1" showErrorMessage="1" sqref="Q10:Q109">
      <formula1>リレー</formula1>
    </dataValidation>
    <dataValidation type="list" allowBlank="1" showInputMessage="1" showErrorMessage="1" sqref="O10:O109">
      <formula1>混成１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customWidth="1"/>
    <col min="12" max="12" width="8.25" style="56" customWidth="1"/>
    <col min="13" max="13" width="10.375" style="56" customWidth="1"/>
    <col min="14" max="14" width="8.25" style="56" customWidth="1"/>
    <col min="15" max="15" width="10.375" style="56" customWidth="1"/>
    <col min="16" max="16" width="8.25" style="56" customWidth="1"/>
    <col min="17" max="17" width="10.375" style="56" customWidth="1"/>
    <col min="18" max="18" width="8.25" style="56" customWidth="1"/>
    <col min="19" max="19" width="9" style="56" customWidth="1"/>
    <col min="20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>
      <c r="A1" s="83" t="s">
        <v>64</v>
      </c>
      <c r="B1" s="83"/>
      <c r="C1" s="83"/>
      <c r="D1" s="83"/>
      <c r="E1" s="51"/>
      <c r="T1" s="57"/>
      <c r="U1" s="56"/>
    </row>
    <row r="2" spans="1:25" s="52" customFormat="1" ht="13.15" customHeight="1">
      <c r="A2" s="83"/>
      <c r="B2" s="83"/>
      <c r="C2" s="83"/>
      <c r="D2" s="83"/>
      <c r="E2" s="32"/>
      <c r="F2" s="32"/>
      <c r="T2" s="56"/>
      <c r="U2" s="56"/>
    </row>
    <row r="3" spans="1:25" s="52" customFormat="1" ht="13.15" customHeight="1">
      <c r="A3" s="83"/>
      <c r="B3" s="83"/>
      <c r="C3" s="83"/>
      <c r="D3" s="83"/>
      <c r="E3" s="32"/>
      <c r="F3" s="32"/>
      <c r="T3" s="56"/>
      <c r="U3" s="56"/>
    </row>
    <row r="4" spans="1:25" s="52" customFormat="1">
      <c r="A4" s="33"/>
      <c r="B4" s="33"/>
      <c r="C4" s="32"/>
      <c r="D4" s="32"/>
      <c r="E4" s="32"/>
      <c r="F4" s="32"/>
      <c r="T4" s="56"/>
      <c r="U4" s="56"/>
    </row>
    <row r="5" spans="1:25" s="52" customFormat="1">
      <c r="A5" s="33"/>
      <c r="B5" s="33"/>
      <c r="C5" s="32"/>
      <c r="D5" s="32"/>
      <c r="E5" s="32"/>
      <c r="F5" s="32"/>
      <c r="T5" s="56"/>
      <c r="U5" s="56"/>
    </row>
    <row r="6" spans="1:25" s="52" customFormat="1" ht="21">
      <c r="A6" s="77" t="s">
        <v>161</v>
      </c>
      <c r="B6" s="33"/>
      <c r="C6" s="32"/>
      <c r="D6" s="32"/>
      <c r="E6" s="32"/>
      <c r="F6" s="32"/>
      <c r="T6" s="56"/>
      <c r="U6" s="56"/>
    </row>
    <row r="7" spans="1:25" s="52" customFormat="1">
      <c r="A7" s="65" t="s">
        <v>143</v>
      </c>
      <c r="B7" s="33"/>
      <c r="C7" s="32"/>
      <c r="D7" s="32"/>
      <c r="E7" s="32"/>
      <c r="F7" s="32"/>
    </row>
    <row r="8" spans="1:25" s="52" customFormat="1">
      <c r="A8" s="65" t="s">
        <v>145</v>
      </c>
      <c r="B8" s="33"/>
      <c r="C8" s="32"/>
      <c r="D8" s="32"/>
      <c r="E8" s="32"/>
      <c r="F8" s="32"/>
      <c r="T8" s="27" t="s">
        <v>130</v>
      </c>
      <c r="U8" s="27">
        <f>COUNTIF($G$10:$N$109,T8)</f>
        <v>0</v>
      </c>
      <c r="V8" s="27" t="s">
        <v>70</v>
      </c>
      <c r="W8" s="27">
        <f>COUNTIF($G$10:$N$109,V8)</f>
        <v>0</v>
      </c>
      <c r="X8" s="27" t="s">
        <v>80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132</v>
      </c>
      <c r="J9" s="74" t="s">
        <v>3</v>
      </c>
      <c r="K9" s="73" t="s">
        <v>133</v>
      </c>
      <c r="L9" s="74" t="s">
        <v>3</v>
      </c>
      <c r="M9" s="73" t="s">
        <v>134</v>
      </c>
      <c r="N9" s="74" t="s">
        <v>3</v>
      </c>
      <c r="O9" s="73" t="s">
        <v>135</v>
      </c>
      <c r="P9" s="74" t="s">
        <v>3</v>
      </c>
      <c r="Q9" s="73" t="s">
        <v>127</v>
      </c>
      <c r="R9" s="74" t="s">
        <v>3</v>
      </c>
      <c r="T9" s="27" t="s">
        <v>138</v>
      </c>
      <c r="U9" s="27">
        <f t="shared" ref="U9:U20" si="0">COUNTIF($G$10:$N$109,T9)</f>
        <v>0</v>
      </c>
      <c r="V9" s="27" t="s">
        <v>71</v>
      </c>
      <c r="W9" s="27">
        <f t="shared" ref="W9:W11" si="1">COUNTIF($G$10:$N$109,V9)</f>
        <v>0</v>
      </c>
      <c r="X9" s="27" t="s">
        <v>90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146</v>
      </c>
      <c r="U10" s="27">
        <f t="shared" si="0"/>
        <v>0</v>
      </c>
      <c r="V10" s="27" t="s">
        <v>68</v>
      </c>
      <c r="W10" s="27">
        <f t="shared" si="1"/>
        <v>0</v>
      </c>
      <c r="X10" s="27" t="s">
        <v>54</v>
      </c>
      <c r="Y10" s="27">
        <f>COUNTIF($O$10:$O$109,X10)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147</v>
      </c>
      <c r="U11" s="27">
        <f t="shared" si="0"/>
        <v>0</v>
      </c>
      <c r="V11" s="27" t="s">
        <v>170</v>
      </c>
      <c r="W11" s="27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81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82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162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89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112</v>
      </c>
      <c r="U16" s="27">
        <f t="shared" si="0"/>
        <v>0</v>
      </c>
      <c r="W16" s="56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97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113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118</v>
      </c>
      <c r="U19" s="27">
        <f t="shared" si="0"/>
        <v>0</v>
      </c>
      <c r="Z19" s="52"/>
      <c r="AA19" s="52"/>
    </row>
    <row r="20" spans="1:27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69</v>
      </c>
      <c r="U20" s="27">
        <f t="shared" si="0"/>
        <v>0</v>
      </c>
      <c r="W20" s="56">
        <f>U21+W16+Y8</f>
        <v>0</v>
      </c>
      <c r="Z20" s="52"/>
      <c r="AA20" s="52"/>
    </row>
    <row r="21" spans="1:27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  <c r="T24" s="57" t="s">
        <v>129</v>
      </c>
    </row>
    <row r="25" spans="1:27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  <c r="T25" s="56">
        <f>COUNTIF($Q$10:$Q$109,Sheet5!E2)</f>
        <v>0</v>
      </c>
      <c r="U25" s="5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56">
        <f>COUNTIF($Q$10:$Q$109,Sheet5!E3)</f>
        <v>0</v>
      </c>
      <c r="U26" s="5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56">
        <f>COUNTIF($Q$10:$Q$109,Sheet5!E4)</f>
        <v>0</v>
      </c>
      <c r="U27" s="5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56">
        <f>COUNTIF($Q$10:$Q$109,Sheet5!E5)</f>
        <v>0</v>
      </c>
      <c r="U28" s="5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56">
        <f>COUNTIF($Q$10:$Q$109,Sheet5!E6)</f>
        <v>0</v>
      </c>
      <c r="U29" s="5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>
      <c r="H157" s="58"/>
      <c r="J157" s="58"/>
      <c r="L157" s="58"/>
      <c r="N157" s="58"/>
      <c r="P157" s="58"/>
      <c r="R157" s="58"/>
    </row>
    <row r="308" spans="3:18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nm53ESV+UJynojxBsvYuZAVwmQ8QDPBssdEG0Pz5jJFNvJy1Agj3lsRRrPZhjOHnsM4BPiA1JKvxqJ35dI1Lig==" saltValue="h5tc7JD74Xnu/5aPqEzC7A==" spinCount="100000" sheet="1" objects="1" scenarios="1"/>
  <mergeCells count="1">
    <mergeCell ref="A1:D3"/>
  </mergeCells>
  <phoneticPr fontId="2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R10:R109 H10:H109 J10:J109 L10:L109 N10:N109 P10:P109"/>
    <dataValidation type="list" allowBlank="1" showInputMessage="1" showErrorMessage="1" sqref="Q10:Q109">
      <formula1>リレー</formula1>
    </dataValidation>
    <dataValidation type="list" allowBlank="1" showInputMessage="1" showErrorMessage="1" sqref="O10:O109">
      <formula1>混成２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H8" sqref="H8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4" t="s">
        <v>160</v>
      </c>
      <c r="B1" s="84"/>
      <c r="C1" s="84"/>
    </row>
    <row r="2" spans="1:4" ht="45" customHeight="1">
      <c r="A2" s="84" t="s">
        <v>63</v>
      </c>
      <c r="B2" s="84"/>
      <c r="C2" s="84"/>
    </row>
    <row r="3" spans="1:4" ht="22.5" customHeight="1"/>
    <row r="4" spans="1:4" ht="45" customHeight="1">
      <c r="A4" s="75" t="s">
        <v>120</v>
      </c>
      <c r="B4" s="94">
        <f>'Sheet1（団体情報）'!A5</f>
        <v>0</v>
      </c>
      <c r="C4" s="94"/>
    </row>
    <row r="5" spans="1:4" ht="22.5" customHeight="1">
      <c r="A5" s="76"/>
    </row>
    <row r="6" spans="1:4" ht="45" customHeight="1">
      <c r="A6" s="75" t="s">
        <v>85</v>
      </c>
      <c r="B6" s="71">
        <f>SUM('Sheet2（男子）'!W20*1500+'Sheet2（男子）'!Y10*3000+'Sheet3（女子）'!W20*1500+'Sheet3（女子）'!Y10*3000)</f>
        <v>0</v>
      </c>
      <c r="C6" s="64" t="s">
        <v>84</v>
      </c>
      <c r="D6" s="70">
        <f>B6</f>
        <v>0</v>
      </c>
    </row>
    <row r="7" spans="1:4" ht="22.5" customHeight="1"/>
    <row r="8" spans="1:4" s="28" customFormat="1">
      <c r="A8" s="85" t="s">
        <v>119</v>
      </c>
      <c r="B8" s="86"/>
      <c r="C8" s="87"/>
    </row>
    <row r="9" spans="1:4">
      <c r="A9" s="88"/>
      <c r="B9" s="89"/>
      <c r="C9" s="90"/>
    </row>
    <row r="10" spans="1:4">
      <c r="A10" s="88"/>
      <c r="B10" s="89"/>
      <c r="C10" s="90"/>
    </row>
    <row r="11" spans="1:4">
      <c r="A11" s="88"/>
      <c r="B11" s="89"/>
      <c r="C11" s="90"/>
    </row>
    <row r="12" spans="1:4">
      <c r="A12" s="88"/>
      <c r="B12" s="89"/>
      <c r="C12" s="90"/>
    </row>
    <row r="13" spans="1:4">
      <c r="A13" s="88"/>
      <c r="B13" s="89"/>
      <c r="C13" s="90"/>
    </row>
    <row r="14" spans="1:4">
      <c r="A14" s="88"/>
      <c r="B14" s="89"/>
      <c r="C14" s="90"/>
    </row>
    <row r="15" spans="1:4">
      <c r="A15" s="88"/>
      <c r="B15" s="89"/>
      <c r="C15" s="90"/>
    </row>
    <row r="16" spans="1:4">
      <c r="A16" s="88"/>
      <c r="B16" s="89"/>
      <c r="C16" s="90"/>
    </row>
    <row r="17" spans="1:3">
      <c r="A17" s="88"/>
      <c r="B17" s="89"/>
      <c r="C17" s="90"/>
    </row>
    <row r="18" spans="1:3">
      <c r="A18" s="88"/>
      <c r="B18" s="89"/>
      <c r="C18" s="90"/>
    </row>
    <row r="19" spans="1:3">
      <c r="A19" s="88"/>
      <c r="B19" s="89"/>
      <c r="C19" s="90"/>
    </row>
    <row r="20" spans="1:3">
      <c r="A20" s="88"/>
      <c r="B20" s="89"/>
      <c r="C20" s="90"/>
    </row>
    <row r="21" spans="1:3">
      <c r="A21" s="88"/>
      <c r="B21" s="89"/>
      <c r="C21" s="90"/>
    </row>
    <row r="22" spans="1:3">
      <c r="A22" s="88"/>
      <c r="B22" s="89"/>
      <c r="C22" s="90"/>
    </row>
    <row r="23" spans="1:3">
      <c r="A23" s="88"/>
      <c r="B23" s="89"/>
      <c r="C23" s="90"/>
    </row>
    <row r="24" spans="1:3">
      <c r="A24" s="88"/>
      <c r="B24" s="89"/>
      <c r="C24" s="90"/>
    </row>
    <row r="25" spans="1:3">
      <c r="A25" s="88"/>
      <c r="B25" s="89"/>
      <c r="C25" s="90"/>
    </row>
    <row r="26" spans="1:3">
      <c r="A26" s="88"/>
      <c r="B26" s="89"/>
      <c r="C26" s="90"/>
    </row>
    <row r="27" spans="1:3">
      <c r="A27" s="88"/>
      <c r="B27" s="89"/>
      <c r="C27" s="90"/>
    </row>
    <row r="28" spans="1:3">
      <c r="A28" s="88"/>
      <c r="B28" s="89"/>
      <c r="C28" s="90"/>
    </row>
    <row r="29" spans="1:3">
      <c r="A29" s="88"/>
      <c r="B29" s="89"/>
      <c r="C29" s="90"/>
    </row>
    <row r="30" spans="1:3">
      <c r="A30" s="88"/>
      <c r="B30" s="89"/>
      <c r="C30" s="90"/>
    </row>
    <row r="31" spans="1:3">
      <c r="A31" s="91"/>
      <c r="B31" s="92"/>
      <c r="C31" s="93"/>
    </row>
    <row r="32" spans="1:3">
      <c r="A32" s="3"/>
      <c r="B32" s="3"/>
      <c r="C32" s="3"/>
    </row>
  </sheetData>
  <sheetProtection algorithmName="SHA-512" hashValue="FE26ds/ncMMLG0c585UTEddSDSs2YMfl2JrMQWq96lXkTB0scQhsbMuUV93ZHvM2YpIGvfm1ovsbZ9p2sXZnww==" saltValue="NRjPcPXrvNpAwvCyPSzgLQ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A3" sqref="A3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55</v>
      </c>
      <c r="B1" s="14"/>
    </row>
    <row r="2" spans="1:2" ht="37.5" customHeight="1">
      <c r="A2" s="95" t="s">
        <v>159</v>
      </c>
      <c r="B2" s="96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56</v>
      </c>
    </row>
    <row r="5" spans="1:2" ht="37.5" customHeight="1"/>
    <row r="6" spans="1:2" ht="37.5" customHeight="1">
      <c r="A6" s="19">
        <f>'Sheet4（印刷用）'!D6</f>
        <v>0</v>
      </c>
      <c r="B6" s="20" t="s">
        <v>57</v>
      </c>
    </row>
    <row r="7" spans="1:2" ht="15" customHeight="1"/>
    <row r="8" spans="1:2" ht="37.5" customHeight="1">
      <c r="A8" s="97" t="s">
        <v>158</v>
      </c>
      <c r="B8" s="98"/>
    </row>
    <row r="9" spans="1:2" ht="15" customHeight="1"/>
    <row r="10" spans="1:2" ht="37.5" customHeight="1">
      <c r="A10" s="21" t="s">
        <v>58</v>
      </c>
    </row>
    <row r="11" spans="1:2" ht="15" customHeight="1"/>
    <row r="12" spans="1:2" ht="37.5" customHeight="1">
      <c r="B12" s="22" t="s">
        <v>59</v>
      </c>
    </row>
    <row r="13" spans="1:2" s="23" customFormat="1"/>
    <row r="14" spans="1:2" s="24" customFormat="1" ht="30" customHeight="1"/>
    <row r="15" spans="1:2" ht="37.5" customHeight="1">
      <c r="A15" s="25" t="s">
        <v>60</v>
      </c>
      <c r="B15" s="26" t="s">
        <v>61</v>
      </c>
    </row>
    <row r="16" spans="1:2" ht="37.5" customHeight="1">
      <c r="A16" s="95" t="str">
        <f>A2</f>
        <v>平成31年4月　　日</v>
      </c>
      <c r="B16" s="96"/>
    </row>
    <row r="17" spans="1:2" ht="37.5" customHeight="1">
      <c r="B17" s="16"/>
    </row>
    <row r="18" spans="1:2" ht="37.5" customHeight="1">
      <c r="A18" s="17">
        <f>A4</f>
        <v>0</v>
      </c>
      <c r="B18" s="18" t="s">
        <v>56</v>
      </c>
    </row>
    <row r="19" spans="1:2" ht="37.5" customHeight="1"/>
    <row r="20" spans="1:2" ht="37.5" customHeight="1">
      <c r="A20" s="19">
        <f>A6</f>
        <v>0</v>
      </c>
      <c r="B20" s="20" t="s">
        <v>57</v>
      </c>
    </row>
    <row r="21" spans="1:2" ht="15" customHeight="1"/>
    <row r="22" spans="1:2" ht="37.5" customHeight="1">
      <c r="A22" s="97" t="str">
        <f>A8</f>
        <v>但　第32回梅村学園陸上競技大会 参加料として</v>
      </c>
      <c r="B22" s="98"/>
    </row>
    <row r="23" spans="1:2" ht="15" customHeight="1"/>
    <row r="24" spans="1:2" ht="37.5" customHeight="1">
      <c r="A24" s="21" t="s">
        <v>58</v>
      </c>
    </row>
    <row r="25" spans="1:2" ht="37.5" customHeight="1">
      <c r="B25" s="22" t="s">
        <v>59</v>
      </c>
    </row>
  </sheetData>
  <sheetProtection algorithmName="SHA-512" hashValue="/HyjkyuoDwmgnNRa0GuxyxEgoGC+apVH26H5/hsPNe3RA4ISMFO30cQvFXwjI7uCz3hKHhEM5Q4cNfmTRRgwwQ==" saltValue="JiX04yzRgawOt805Ztz7q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13" sqref="I13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102</v>
      </c>
      <c r="B1" s="1" t="s">
        <v>103</v>
      </c>
      <c r="C1" s="1" t="s">
        <v>104</v>
      </c>
      <c r="D1" s="1" t="s">
        <v>105</v>
      </c>
      <c r="E1" s="1" t="s">
        <v>106</v>
      </c>
      <c r="F1" s="1" t="s">
        <v>109</v>
      </c>
      <c r="G1" s="1" t="s">
        <v>110</v>
      </c>
      <c r="H1" s="1" t="s">
        <v>107</v>
      </c>
      <c r="I1" s="1"/>
    </row>
    <row r="2" spans="1:9">
      <c r="A2" s="2">
        <v>1</v>
      </c>
      <c r="B2" t="s">
        <v>4</v>
      </c>
      <c r="C2" t="s">
        <v>130</v>
      </c>
      <c r="D2" t="s">
        <v>130</v>
      </c>
      <c r="E2" t="s">
        <v>152</v>
      </c>
      <c r="F2" t="s">
        <v>108</v>
      </c>
      <c r="G2" t="s">
        <v>111</v>
      </c>
      <c r="H2" t="s">
        <v>166</v>
      </c>
    </row>
    <row r="3" spans="1:9">
      <c r="A3" s="2">
        <v>2</v>
      </c>
      <c r="B3" t="s">
        <v>5</v>
      </c>
      <c r="C3" t="s">
        <v>131</v>
      </c>
      <c r="D3" t="s">
        <v>131</v>
      </c>
      <c r="E3" t="s">
        <v>153</v>
      </c>
    </row>
    <row r="4" spans="1:9">
      <c r="A4" s="2">
        <v>3</v>
      </c>
      <c r="B4" t="s">
        <v>6</v>
      </c>
      <c r="C4" t="s">
        <v>142</v>
      </c>
      <c r="D4" t="s">
        <v>142</v>
      </c>
      <c r="E4" t="s">
        <v>154</v>
      </c>
    </row>
    <row r="5" spans="1:9">
      <c r="A5" s="2">
        <v>4</v>
      </c>
      <c r="B5" t="s">
        <v>7</v>
      </c>
      <c r="C5" t="s">
        <v>96</v>
      </c>
      <c r="D5" t="s">
        <v>96</v>
      </c>
      <c r="E5" t="s">
        <v>155</v>
      </c>
    </row>
    <row r="6" spans="1:9">
      <c r="A6" s="2">
        <v>5</v>
      </c>
      <c r="B6" t="s">
        <v>8</v>
      </c>
      <c r="C6" t="s">
        <v>81</v>
      </c>
      <c r="D6" t="s">
        <v>81</v>
      </c>
      <c r="E6" t="s">
        <v>156</v>
      </c>
    </row>
    <row r="7" spans="1:9">
      <c r="A7" s="69">
        <v>6</v>
      </c>
      <c r="B7" t="s">
        <v>9</v>
      </c>
      <c r="C7" t="s">
        <v>82</v>
      </c>
      <c r="D7" t="s">
        <v>82</v>
      </c>
    </row>
    <row r="8" spans="1:9">
      <c r="A8" s="62" t="s">
        <v>74</v>
      </c>
      <c r="B8" t="s">
        <v>10</v>
      </c>
      <c r="C8" t="s">
        <v>157</v>
      </c>
      <c r="D8" t="s">
        <v>157</v>
      </c>
    </row>
    <row r="9" spans="1:9">
      <c r="A9" s="62" t="s">
        <v>75</v>
      </c>
      <c r="B9" t="s">
        <v>11</v>
      </c>
      <c r="C9" t="s">
        <v>89</v>
      </c>
      <c r="D9" t="s">
        <v>89</v>
      </c>
    </row>
    <row r="10" spans="1:9">
      <c r="A10" t="s">
        <v>86</v>
      </c>
      <c r="B10" t="s">
        <v>12</v>
      </c>
      <c r="C10" t="s">
        <v>168</v>
      </c>
      <c r="D10" t="s">
        <v>169</v>
      </c>
    </row>
    <row r="11" spans="1:9">
      <c r="A11" t="s">
        <v>87</v>
      </c>
      <c r="B11" t="s">
        <v>13</v>
      </c>
      <c r="C11" t="s">
        <v>139</v>
      </c>
      <c r="D11" t="s">
        <v>139</v>
      </c>
    </row>
    <row r="12" spans="1:9">
      <c r="A12" t="s">
        <v>91</v>
      </c>
      <c r="B12" t="s">
        <v>14</v>
      </c>
      <c r="C12" t="s">
        <v>97</v>
      </c>
      <c r="D12" t="s">
        <v>97</v>
      </c>
    </row>
    <row r="13" spans="1:9">
      <c r="A13" t="s">
        <v>92</v>
      </c>
      <c r="B13" t="s">
        <v>15</v>
      </c>
      <c r="C13" t="s">
        <v>140</v>
      </c>
      <c r="D13" t="s">
        <v>140</v>
      </c>
    </row>
    <row r="14" spans="1:9">
      <c r="A14" t="s">
        <v>93</v>
      </c>
      <c r="B14" t="s">
        <v>16</v>
      </c>
      <c r="C14" t="s">
        <v>141</v>
      </c>
      <c r="D14" t="s">
        <v>141</v>
      </c>
    </row>
    <row r="15" spans="1:9">
      <c r="A15" t="s">
        <v>94</v>
      </c>
      <c r="B15" t="s">
        <v>17</v>
      </c>
      <c r="C15" t="s">
        <v>98</v>
      </c>
      <c r="D15" t="s">
        <v>69</v>
      </c>
    </row>
    <row r="16" spans="1:9">
      <c r="A16" t="s">
        <v>125</v>
      </c>
      <c r="B16" t="s">
        <v>18</v>
      </c>
      <c r="C16" t="s">
        <v>99</v>
      </c>
      <c r="D16" t="s">
        <v>70</v>
      </c>
    </row>
    <row r="17" spans="1:4">
      <c r="A17" t="s">
        <v>126</v>
      </c>
      <c r="B17" t="s">
        <v>19</v>
      </c>
      <c r="C17" t="s">
        <v>100</v>
      </c>
      <c r="D17" t="s">
        <v>71</v>
      </c>
    </row>
    <row r="18" spans="1:4">
      <c r="B18" t="s">
        <v>20</v>
      </c>
      <c r="C18" t="s">
        <v>101</v>
      </c>
      <c r="D18" t="s">
        <v>68</v>
      </c>
    </row>
    <row r="19" spans="1:4">
      <c r="B19" t="s">
        <v>21</v>
      </c>
    </row>
    <row r="20" spans="1:4">
      <c r="B20" t="s">
        <v>22</v>
      </c>
    </row>
    <row r="21" spans="1:4">
      <c r="B21" t="s">
        <v>23</v>
      </c>
    </row>
    <row r="22" spans="1:4">
      <c r="B22" t="s">
        <v>24</v>
      </c>
    </row>
    <row r="23" spans="1:4">
      <c r="B23" t="s">
        <v>25</v>
      </c>
    </row>
    <row r="24" spans="1:4">
      <c r="B24" t="s">
        <v>26</v>
      </c>
    </row>
    <row r="25" spans="1:4">
      <c r="B25" t="s">
        <v>27</v>
      </c>
    </row>
    <row r="26" spans="1:4">
      <c r="B26" t="s">
        <v>28</v>
      </c>
    </row>
    <row r="27" spans="1:4">
      <c r="B27" t="s">
        <v>29</v>
      </c>
    </row>
    <row r="28" spans="1:4">
      <c r="B28" t="s">
        <v>30</v>
      </c>
    </row>
    <row r="29" spans="1:4">
      <c r="B29" t="s">
        <v>31</v>
      </c>
    </row>
    <row r="30" spans="1:4">
      <c r="B30" t="s">
        <v>32</v>
      </c>
    </row>
    <row r="31" spans="1:4">
      <c r="B31" t="s">
        <v>33</v>
      </c>
    </row>
    <row r="32" spans="1:4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0gh0eJFG+J5PFKakEAsTbq/mHC/O/fyffTFDiaCtilN6xnLztgrO2uay2AgkIaX9RjcJUoCodb2W8kkGLBY1fg==" saltValue="HYBruKslcE47ThOS4cZ1S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2019-03-26T13:19:48Z</dcterms:modified>
</cp:coreProperties>
</file>