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D:\中京大\2019中京大\第4回土曜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'Sheet4（総括）'!$A$1:$C$31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Sheet5!$C$2:$C$12</definedName>
    <definedName name="種目２">Sheet5!$D$2:$D$12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W10" i="2" l="1"/>
  <c r="W10" i="9"/>
  <c r="R26" i="9"/>
  <c r="R27" i="9"/>
  <c r="R28" i="9"/>
  <c r="R29" i="9"/>
  <c r="R25" i="9"/>
  <c r="R26" i="2"/>
  <c r="R27" i="2"/>
  <c r="R28" i="2"/>
  <c r="R29" i="2"/>
  <c r="R25" i="2"/>
  <c r="A16" i="10" l="1"/>
  <c r="S9" i="9"/>
  <c r="S10" i="9"/>
  <c r="S11" i="9"/>
  <c r="S12" i="9"/>
  <c r="S13" i="9"/>
  <c r="S14" i="9"/>
  <c r="S15" i="9"/>
  <c r="S16" i="9"/>
  <c r="S8" i="9"/>
  <c r="S9" i="2"/>
  <c r="S10" i="2"/>
  <c r="S11" i="2"/>
  <c r="S12" i="2"/>
  <c r="S13" i="2"/>
  <c r="S14" i="2"/>
  <c r="S15" i="2"/>
  <c r="S16" i="2"/>
  <c r="S8" i="2"/>
  <c r="B4" i="1" l="1"/>
  <c r="S26" i="9" l="1"/>
  <c r="S27" i="9"/>
  <c r="S28" i="9"/>
  <c r="S29" i="9"/>
  <c r="S25" i="9"/>
  <c r="S26" i="2"/>
  <c r="S27" i="2"/>
  <c r="S28" i="2"/>
  <c r="S29" i="2"/>
  <c r="S25" i="2"/>
  <c r="W8" i="9" l="1"/>
  <c r="W8" i="2"/>
  <c r="A22" i="10" l="1"/>
  <c r="S21" i="9" l="1"/>
  <c r="U16" i="9"/>
  <c r="U20" i="9" l="1"/>
  <c r="U16" i="2"/>
  <c r="S21" i="2"/>
  <c r="B6" i="1" s="1"/>
  <c r="U20" i="2" l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<sst xmlns="http://schemas.openxmlformats.org/spreadsheetml/2006/main" count="174" uniqueCount="138">
  <si>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</si>
  <si>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</si>
  <si>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</si>
  <si>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</si>
  <si>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</si>
  <si>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</si>
  <si>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</si>
  <si>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</si>
  <si>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</si>
  <si>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</si>
  <si>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</si>
  <si>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</si>
  <si>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</si>
  <si>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</si>
  <si>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</si>
  <si>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</si>
  <si>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</si>
  <si>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</si>
  <si>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</si>
  <si>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</si>
  <si>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</si>
  <si>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</si>
  <si>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</si>
  <si>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</si>
  <si>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</si>
  <si>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</si>
  <si>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</si>
  <si>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</si>
  <si>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</si>
  <si>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</si>
  <si>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</si>
  <si>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</si>
  <si>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</si>
  <si>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</si>
  <si>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</si>
  <si>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</si>
  <si>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</si>
  <si>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</si>
  <si>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</si>
  <si>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</si>
  <si>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</si>
  <si>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</si>
  <si>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</si>
  <si>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</si>
  <si>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</si>
  <si>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</si>
  <si>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</si>
  <si>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</si>
  <si>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</si>
  <si>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</si>
  <si>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</si>
  <si>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</si>
  <si>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</si>
  <si>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</si>
  <si>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</si>
  <si>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</si>
  <si>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</si>
  <si>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</si>
  <si>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</si>
  <si>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</si>
  <si>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</si>
  <si>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</si>
  <si>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</si>
  <si>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</si>
  <si>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</si>
  <si>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</si>
  <si>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</si>
  <si>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</si>
  <si>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</si>
  <si>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</si>
  <si>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</si>
  <si>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</si>
  <si>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</si>
  <si>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</si>
  <si>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</si>
  <si>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</si>
  <si>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</si>
  <si>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</si>
  <si>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</si>
  <si>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4×400mR</t>
    <phoneticPr fontId="2"/>
  </si>
  <si>
    <t>4×400mR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</si>
  <si>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</si>
  <si>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棒高跳</t>
    <rPh sb="0" eb="3">
      <t>ボウタカトビ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</si>
  <si>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</si>
  <si>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</si>
  <si>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</si>
  <si>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</si>
  <si>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</si>
  <si>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</si>
  <si>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</si>
  <si>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</si>
  <si>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</si>
  <si>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</si>
  <si>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</si>
  <si>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</si>
  <si>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</si>
  <si>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</si>
  <si>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棒高跳</t>
    <rPh sb="0" eb="3">
      <t>ボウタカトビ</t>
    </rPh>
    <phoneticPr fontId="2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</si>
  <si>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</si>
  <si>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</si>
  <si>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</si>
  <si>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</si>
  <si>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</si>
  <si>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リレー</t>
    <phoneticPr fontId="2"/>
  </si>
  <si>
    <t>リレー</t>
    <phoneticPr fontId="21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</si>
  <si>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</si>
  <si>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</si>
  <si>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</si>
  <si>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</si>
  <si>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</si>
  <si>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</si>
  <si>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</si>
  <si>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</si>
  <si>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</si>
  <si>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第4回中京大学土曜競技会</t>
    <rPh sb="0" eb="1">
      <t>ダイ</t>
    </rPh>
    <rPh sb="2" eb="3">
      <t>カイ</t>
    </rPh>
    <rPh sb="3" eb="12">
      <t>チュウキョウダイガクドヨウキョウギカイ</t>
    </rPh>
    <phoneticPr fontId="21"/>
  </si>
  <si>
    <t>※棒高跳は4m40を参加標準とする</t>
    <rPh sb="1" eb="4">
      <t>ボウタカトビ</t>
    </rPh>
    <rPh sb="10" eb="12">
      <t>サンカ</t>
    </rPh>
    <rPh sb="12" eb="14">
      <t>ヒョウジュン</t>
    </rPh>
    <phoneticPr fontId="2"/>
  </si>
  <si>
    <t>※投てき種目は、参加人数を制限する場合がある。</t>
    <rPh sb="1" eb="2">
      <t>トウ</t>
    </rPh>
    <rPh sb="4" eb="6">
      <t>シュモク</t>
    </rPh>
    <rPh sb="8" eb="10">
      <t>サンカ</t>
    </rPh>
    <rPh sb="10" eb="12">
      <t>ニンズウ</t>
    </rPh>
    <rPh sb="13" eb="15">
      <t>セイゲン</t>
    </rPh>
    <rPh sb="17" eb="19">
      <t>バアイ</t>
    </rPh>
    <phoneticPr fontId="2"/>
  </si>
  <si>
    <t>100m</t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</si>
  <si>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</si>
  <si>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</si>
  <si>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100m</t>
    <phoneticPr fontId="21"/>
  </si>
  <si>
    <t>200m</t>
    <phoneticPr fontId="21"/>
  </si>
  <si>
    <t>400m</t>
    <phoneticPr fontId="21"/>
  </si>
  <si>
    <t>400mH</t>
    <phoneticPr fontId="21"/>
  </si>
  <si>
    <t>200m</t>
    <phoneticPr fontId="2"/>
  </si>
  <si>
    <t>400m</t>
    <phoneticPr fontId="2"/>
  </si>
  <si>
    <t>400mH</t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</si>
  <si>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</si>
  <si>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</si>
  <si>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200m</t>
    <phoneticPr fontId="21"/>
  </si>
  <si>
    <t>400mH</t>
    <phoneticPr fontId="21"/>
  </si>
  <si>
    <t>第４回中京大学土曜競技会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</si>
  <si>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※棒高跳は3m20を参加標準とする</t>
    <rPh sb="1" eb="4">
      <t>ボウタカトビ</t>
    </rPh>
    <rPh sb="10" eb="12">
      <t>サンカ</t>
    </rPh>
    <rPh sb="12" eb="14">
      <t>ヒョウジュン</t>
    </rPh>
    <phoneticPr fontId="2"/>
  </si>
  <si>
    <t>但　第4回中京大学土曜競技会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</si>
  <si>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2019年7月　　日</t>
    <rPh sb="4" eb="5">
      <t>ネン</t>
    </rPh>
    <rPh sb="6" eb="7">
      <t>ガツ</t>
    </rPh>
    <rPh sb="9" eb="10">
      <t>ヒ</t>
    </rPh>
    <phoneticPr fontId="21"/>
  </si>
  <si>
    <t>リレー</t>
    <phoneticPr fontId="2"/>
  </si>
  <si>
    <t>リレー</t>
    <phoneticPr fontId="2"/>
  </si>
  <si>
    <t>高校用　参加申込書</t>
    <rPh sb="0" eb="2">
      <t>コウコウ</t>
    </rPh>
    <rPh sb="2" eb="3">
      <t>ヨウ</t>
    </rPh>
    <rPh sb="4" eb="6">
      <t>サンカ</t>
    </rPh>
    <rPh sb="6" eb="9">
      <t>モウシコミショ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</si>
</sst>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41" applyFont="1" applyFill="1" applyBorder="1" applyAlignment="1" applyProtection="1">
      <alignment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176" fontId="29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114</v>
      </c>
      <c r="B1" s="68"/>
      <c r="C1" s="68"/>
    </row>
    <row r="2" spans="1:8" ht="42" customHeight="1">
      <c r="A2" s="67" t="s">
        <v>137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101</v>
      </c>
      <c r="C4" s="38" t="s">
        <v>100</v>
      </c>
    </row>
    <row r="5" spans="1:8" ht="30" customHeight="1">
      <c r="A5" s="29"/>
      <c r="C5" s="30"/>
      <c r="D5" s="60" t="s">
        <v>81</v>
      </c>
    </row>
    <row r="6" spans="1:8" ht="13.5" customHeight="1">
      <c r="A6" s="39"/>
      <c r="C6" s="40"/>
    </row>
    <row r="7" spans="1:8" ht="14.25" customHeight="1">
      <c r="A7" s="41" t="s">
        <v>102</v>
      </c>
      <c r="C7" s="38" t="s">
        <v>105</v>
      </c>
    </row>
    <row r="8" spans="1:8" ht="30" customHeight="1">
      <c r="A8" s="29"/>
      <c r="C8" s="61"/>
      <c r="D8" s="60" t="s">
        <v>81</v>
      </c>
    </row>
    <row r="9" spans="1:8" ht="13.5" customHeight="1">
      <c r="A9" s="37"/>
    </row>
    <row r="10" spans="1:8" ht="14.25">
      <c r="A10" s="42" t="s">
        <v>65</v>
      </c>
      <c r="C10" s="42" t="s">
        <v>66</v>
      </c>
    </row>
    <row r="11" spans="1:8" ht="30" customHeight="1">
      <c r="A11" s="29"/>
      <c r="C11" s="78"/>
      <c r="D11" s="79"/>
    </row>
    <row r="12" spans="1:8" ht="13.5" customHeight="1">
      <c r="A12" s="37"/>
    </row>
    <row r="13" spans="1:8" ht="14.25">
      <c r="A13" s="42" t="s">
        <v>67</v>
      </c>
    </row>
    <row r="14" spans="1:8" ht="30" customHeight="1">
      <c r="A14" s="31"/>
    </row>
    <row r="15" spans="1:8">
      <c r="A15" s="37"/>
    </row>
    <row r="16" spans="1:8" ht="40.5" customHeight="1">
      <c r="A16" s="80" t="s">
        <v>107</v>
      </c>
      <c r="B16" s="80"/>
      <c r="C16" s="80"/>
      <c r="D16" s="80"/>
      <c r="E16" s="80"/>
      <c r="F16" s="80"/>
      <c r="G16" s="80"/>
      <c r="H16" s="80"/>
    </row>
    <row r="17" spans="3:3" ht="30" customHeight="1"/>
    <row r="28" spans="3:3">
      <c r="C28" s="43"/>
    </row>
  </sheetData>
  <sheetProtection algorithmName="SHA-512" hashValue="wcmt1hie1GMVA+Ua3lPkxuaZIfA0OLRZE6mqMt6ePJWUpSx7otDy7hMv1ik52WgXmZuM+Cz9XKxESQAKajD+YQ==" saltValue="c7L0SPzLf3LtTLMInSCXqw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customWidth="1"/>
    <col min="14" max="14" width="8.25" style="44" customWidth="1"/>
    <col min="15" max="15" width="10.375" style="44" customWidth="1"/>
    <col min="16" max="16" width="8.25" style="44" customWidth="1"/>
    <col min="17" max="17" width="9" style="44" customWidth="1"/>
    <col min="18" max="19" width="9" style="46" hidden="1" customWidth="1"/>
    <col min="20" max="23" width="9" style="44" hidden="1" customWidth="1"/>
    <col min="24" max="25" width="9" style="44" customWidth="1"/>
    <col min="26" max="16384" width="9" style="44"/>
  </cols>
  <sheetData>
    <row r="1" spans="1:23" ht="13.15" customHeight="1">
      <c r="A1" s="81" t="s">
        <v>62</v>
      </c>
      <c r="B1" s="81"/>
      <c r="C1" s="81"/>
      <c r="D1" s="81"/>
      <c r="G1" s="45"/>
      <c r="I1" s="45"/>
      <c r="K1" s="45"/>
      <c r="M1" s="45"/>
      <c r="O1" s="45"/>
      <c r="R1" s="45"/>
      <c r="T1" s="45"/>
    </row>
    <row r="2" spans="1:23" s="48" customFormat="1" ht="13.5" customHeight="1">
      <c r="A2" s="81"/>
      <c r="B2" s="81"/>
      <c r="C2" s="81"/>
      <c r="D2" s="81"/>
      <c r="E2" s="47"/>
      <c r="F2" s="53"/>
      <c r="R2" s="46"/>
      <c r="S2" s="46"/>
      <c r="T2" s="44"/>
      <c r="U2" s="44"/>
    </row>
    <row r="3" spans="1:23" s="48" customFormat="1" ht="13.5" customHeight="1">
      <c r="A3" s="81"/>
      <c r="B3" s="81"/>
      <c r="C3" s="81"/>
      <c r="D3" s="81"/>
      <c r="E3" s="47"/>
      <c r="F3" s="53"/>
      <c r="R3" s="46"/>
      <c r="S3" s="46"/>
      <c r="T3" s="44"/>
      <c r="U3" s="44"/>
    </row>
    <row r="4" spans="1:23" s="48" customFormat="1" ht="13.5" customHeight="1">
      <c r="A4" s="53"/>
      <c r="B4" s="53"/>
      <c r="C4" s="53"/>
      <c r="D4" s="53"/>
      <c r="E4" s="47"/>
      <c r="F4" s="53"/>
      <c r="R4" s="46"/>
      <c r="S4" s="46"/>
      <c r="T4" s="44"/>
      <c r="U4" s="44"/>
    </row>
    <row r="5" spans="1:23" s="48" customFormat="1" ht="13.5" customHeight="1">
      <c r="B5" s="47"/>
      <c r="C5" s="47"/>
      <c r="D5" s="47"/>
      <c r="E5" s="47"/>
      <c r="F5" s="53"/>
      <c r="R5" s="46"/>
      <c r="S5" s="46"/>
      <c r="T5" s="44"/>
      <c r="U5" s="44"/>
    </row>
    <row r="6" spans="1:23" s="48" customFormat="1">
      <c r="A6" s="66" t="s">
        <v>115</v>
      </c>
      <c r="B6" s="47"/>
      <c r="C6" s="47"/>
      <c r="D6" s="47"/>
      <c r="E6" s="47"/>
      <c r="F6" s="50"/>
      <c r="R6" s="46"/>
      <c r="S6" s="46"/>
      <c r="T6" s="44"/>
      <c r="U6" s="44"/>
    </row>
    <row r="7" spans="1:23" s="48" customFormat="1" ht="13.5" customHeight="1">
      <c r="A7" s="66" t="s">
        <v>116</v>
      </c>
      <c r="B7" s="47"/>
      <c r="C7" s="47"/>
      <c r="D7" s="47"/>
      <c r="E7" s="47"/>
      <c r="F7" s="50"/>
      <c r="R7" s="49"/>
      <c r="S7" s="49"/>
    </row>
    <row r="8" spans="1:23" s="48" customFormat="1">
      <c r="A8" s="66"/>
      <c r="B8" s="34"/>
      <c r="C8" s="50"/>
      <c r="D8" s="50"/>
      <c r="E8" s="50"/>
      <c r="F8" s="50"/>
      <c r="R8" s="27" t="s">
        <v>117</v>
      </c>
      <c r="S8" s="27">
        <f>COUNTIF($G$10:$N$109,R8)</f>
        <v>0</v>
      </c>
      <c r="T8" s="27"/>
      <c r="U8" s="27"/>
      <c r="V8" s="27" t="s">
        <v>74</v>
      </c>
      <c r="W8" s="27">
        <f>SUM(S25:S29)</f>
        <v>0</v>
      </c>
    </row>
    <row r="9" spans="1:23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113</v>
      </c>
      <c r="J9" s="74" t="s">
        <v>3</v>
      </c>
      <c r="K9" s="73" t="s">
        <v>118</v>
      </c>
      <c r="L9" s="74" t="s">
        <v>3</v>
      </c>
      <c r="M9" s="73" t="s">
        <v>119</v>
      </c>
      <c r="N9" s="74" t="s">
        <v>3</v>
      </c>
      <c r="O9" s="73" t="s">
        <v>135</v>
      </c>
      <c r="P9" s="74" t="s">
        <v>3</v>
      </c>
      <c r="R9" s="27" t="s">
        <v>124</v>
      </c>
      <c r="S9" s="27">
        <f t="shared" ref="S9:S16" si="0">COUNTIF($G$10:$N$109,R9)</f>
        <v>0</v>
      </c>
      <c r="T9" s="27"/>
      <c r="U9" s="27"/>
      <c r="V9" s="27" t="s">
        <v>79</v>
      </c>
      <c r="W9" s="27"/>
    </row>
    <row r="10" spans="1:23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R10" s="27" t="s">
        <v>125</v>
      </c>
      <c r="S10" s="27">
        <f t="shared" si="0"/>
        <v>0</v>
      </c>
      <c r="T10" s="27"/>
      <c r="U10" s="27"/>
      <c r="V10" s="27" t="s">
        <v>76</v>
      </c>
      <c r="W10" s="27" t="e">
        <f>COUNTIF(#REF!,V10)</f>
        <v>#REF!</v>
      </c>
    </row>
    <row r="11" spans="1:23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R11" s="27" t="s">
        <v>126</v>
      </c>
      <c r="S11" s="27">
        <f t="shared" si="0"/>
        <v>0</v>
      </c>
      <c r="T11" s="27"/>
      <c r="U11" s="27"/>
    </row>
    <row r="12" spans="1:23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R12" s="27" t="s">
        <v>97</v>
      </c>
      <c r="S12" s="27">
        <f t="shared" si="0"/>
        <v>0</v>
      </c>
      <c r="T12" s="27"/>
      <c r="U12" s="27"/>
    </row>
    <row r="13" spans="1:23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R13" s="27" t="s">
        <v>127</v>
      </c>
      <c r="S13" s="27">
        <f t="shared" si="0"/>
        <v>0</v>
      </c>
      <c r="T13" s="27"/>
      <c r="U13" s="27"/>
    </row>
    <row r="14" spans="1:23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77"/>
      <c r="N14" s="12"/>
      <c r="O14" s="63"/>
      <c r="P14" s="12"/>
      <c r="R14" s="27" t="s">
        <v>128</v>
      </c>
      <c r="S14" s="27">
        <f t="shared" si="0"/>
        <v>0</v>
      </c>
      <c r="T14" s="27"/>
      <c r="U14" s="27"/>
    </row>
    <row r="15" spans="1:23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R15" s="27" t="s">
        <v>73</v>
      </c>
      <c r="S15" s="27">
        <f t="shared" si="0"/>
        <v>0</v>
      </c>
      <c r="T15" s="27"/>
      <c r="U15" s="27"/>
    </row>
    <row r="16" spans="1:23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R16" s="27" t="s">
        <v>72</v>
      </c>
      <c r="S16" s="27">
        <f t="shared" si="0"/>
        <v>0</v>
      </c>
      <c r="U16" s="44">
        <f>SUM(U8:U15)</f>
        <v>0</v>
      </c>
    </row>
    <row r="17" spans="1:25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R17" s="27"/>
      <c r="S17" s="27"/>
    </row>
    <row r="18" spans="1:25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R18" s="27"/>
      <c r="S18" s="27"/>
    </row>
    <row r="19" spans="1:25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R19" s="27"/>
      <c r="S19" s="27"/>
    </row>
    <row r="20" spans="1:25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R20" s="27"/>
      <c r="S20" s="27"/>
      <c r="U20" s="44">
        <f>S21+U16+W8</f>
        <v>0</v>
      </c>
      <c r="X20" s="48"/>
      <c r="Y20" s="48"/>
    </row>
    <row r="21" spans="1:25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S21" s="46">
        <f>SUM(S8:S20)</f>
        <v>0</v>
      </c>
      <c r="X21" s="48"/>
      <c r="Y21" s="48"/>
    </row>
    <row r="22" spans="1:25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X22" s="48"/>
      <c r="Y22" s="48"/>
    </row>
    <row r="23" spans="1:25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</row>
    <row r="24" spans="1:25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R24" s="45" t="s">
        <v>103</v>
      </c>
    </row>
    <row r="25" spans="1:25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R25" s="46">
        <f>COUNTIF($O$10:$O$109,Sheet5!E2)</f>
        <v>0</v>
      </c>
      <c r="S25" s="46">
        <f>IF(R25&lt;4,0,IF(R25&gt;6,0,1))</f>
        <v>0</v>
      </c>
    </row>
    <row r="26" spans="1:25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R26" s="46">
        <f>COUNTIF($O$10:$O$109,Sheet5!E3)</f>
        <v>0</v>
      </c>
      <c r="S26" s="46">
        <f t="shared" ref="S26:S29" si="1">IF(R26&lt;4,0,IF(R26&gt;6,0,1))</f>
        <v>0</v>
      </c>
    </row>
    <row r="27" spans="1:25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R27" s="46">
        <f>COUNTIF($O$10:$O$109,Sheet5!E4)</f>
        <v>0</v>
      </c>
      <c r="S27" s="46">
        <f t="shared" si="1"/>
        <v>0</v>
      </c>
    </row>
    <row r="28" spans="1:25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R28" s="46">
        <f>COUNTIF($O$10:$O$109,Sheet5!E5)</f>
        <v>0</v>
      </c>
      <c r="S28" s="46">
        <f t="shared" si="1"/>
        <v>0</v>
      </c>
    </row>
    <row r="29" spans="1:25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R29" s="46">
        <f>COUNTIF($O$10:$O$109,Sheet5!E6)</f>
        <v>0</v>
      </c>
      <c r="S29" s="46">
        <f t="shared" si="1"/>
        <v>0</v>
      </c>
    </row>
    <row r="30" spans="1:25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</row>
    <row r="31" spans="1:25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</row>
    <row r="32" spans="1:25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</row>
    <row r="33" spans="1:16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</row>
    <row r="34" spans="1:16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</row>
    <row r="35" spans="1:16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</row>
    <row r="36" spans="1:16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</row>
    <row r="37" spans="1:16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</row>
    <row r="38" spans="1:16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</row>
    <row r="39" spans="1:16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</row>
    <row r="40" spans="1:16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</row>
    <row r="41" spans="1:16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</row>
    <row r="42" spans="1:16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</row>
    <row r="43" spans="1:16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</row>
    <row r="44" spans="1:16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</row>
    <row r="45" spans="1:16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</row>
    <row r="46" spans="1:16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</row>
    <row r="47" spans="1:16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</row>
    <row r="48" spans="1:16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</row>
    <row r="49" spans="1:16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</row>
    <row r="50" spans="1:16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</row>
    <row r="51" spans="1:16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</row>
    <row r="52" spans="1:16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</row>
    <row r="53" spans="1:16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</row>
    <row r="54" spans="1:16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</row>
    <row r="55" spans="1:16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</row>
    <row r="56" spans="1:16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</row>
    <row r="57" spans="1:16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</row>
    <row r="58" spans="1:16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</row>
    <row r="59" spans="1:16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</row>
    <row r="60" spans="1:16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</row>
    <row r="61" spans="1:16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</row>
    <row r="62" spans="1:16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</row>
    <row r="63" spans="1:16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</row>
    <row r="64" spans="1:16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</row>
    <row r="65" spans="1:16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</row>
    <row r="66" spans="1:16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</row>
    <row r="67" spans="1:16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</row>
    <row r="68" spans="1:16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</row>
    <row r="69" spans="1:16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</row>
    <row r="70" spans="1:16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</row>
    <row r="71" spans="1:16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</row>
    <row r="72" spans="1:16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</row>
    <row r="73" spans="1:16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</row>
    <row r="74" spans="1:16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</row>
    <row r="75" spans="1:16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</row>
    <row r="76" spans="1:16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</row>
    <row r="77" spans="1:16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</row>
    <row r="78" spans="1:16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</row>
    <row r="79" spans="1:16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</row>
    <row r="80" spans="1:16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</row>
    <row r="81" spans="1:16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</row>
    <row r="82" spans="1:16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</row>
    <row r="83" spans="1:16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</row>
    <row r="84" spans="1:16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</row>
    <row r="85" spans="1:16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</row>
    <row r="86" spans="1:16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</row>
    <row r="87" spans="1:16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</row>
    <row r="88" spans="1:16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</row>
    <row r="89" spans="1:16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</row>
    <row r="90" spans="1:16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</row>
    <row r="91" spans="1:16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</row>
    <row r="92" spans="1:16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</row>
    <row r="93" spans="1:16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</row>
    <row r="94" spans="1:16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</row>
    <row r="95" spans="1:16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</row>
    <row r="96" spans="1:16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</row>
    <row r="97" spans="1:16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</row>
    <row r="98" spans="1:16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</row>
    <row r="99" spans="1:16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</row>
    <row r="100" spans="1:16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</row>
    <row r="101" spans="1:16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</row>
    <row r="102" spans="1:16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</row>
    <row r="103" spans="1:16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</row>
    <row r="104" spans="1:16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</row>
    <row r="105" spans="1:16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</row>
    <row r="106" spans="1:16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</row>
    <row r="107" spans="1:16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</row>
    <row r="108" spans="1:16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</row>
    <row r="109" spans="1:16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</row>
    <row r="244" spans="8:16">
      <c r="H244" s="54"/>
      <c r="J244" s="54"/>
      <c r="L244" s="54"/>
      <c r="N244" s="54"/>
      <c r="P244" s="54"/>
    </row>
    <row r="395" spans="3:16">
      <c r="C395" s="55"/>
      <c r="D395" s="55"/>
      <c r="E395" s="54"/>
      <c r="F395" s="55"/>
      <c r="G395" s="55"/>
      <c r="I395" s="55"/>
      <c r="K395" s="55"/>
      <c r="M395" s="55"/>
      <c r="O395" s="55"/>
    </row>
    <row r="396" spans="3:16">
      <c r="C396" s="55"/>
      <c r="D396" s="55"/>
      <c r="F396" s="55"/>
      <c r="G396" s="55"/>
      <c r="I396" s="55"/>
      <c r="K396" s="55"/>
      <c r="M396" s="55"/>
      <c r="O396" s="55"/>
    </row>
    <row r="397" spans="3:16">
      <c r="C397" s="55"/>
      <c r="D397" s="55"/>
      <c r="F397" s="55"/>
      <c r="G397" s="55"/>
      <c r="I397" s="55"/>
      <c r="K397" s="55"/>
      <c r="M397" s="55"/>
      <c r="O397" s="55"/>
    </row>
    <row r="398" spans="3:16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</row>
    <row r="399" spans="3:16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</row>
    <row r="400" spans="3:16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</row>
    <row r="401" spans="3:16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</row>
    <row r="402" spans="3:16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</row>
    <row r="403" spans="3:16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</row>
    <row r="404" spans="3:16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</row>
    <row r="405" spans="3:16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</row>
    <row r="406" spans="3:16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</row>
    <row r="407" spans="3:16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</row>
    <row r="408" spans="3:16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</row>
    <row r="409" spans="3:16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</row>
    <row r="410" spans="3:16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</row>
    <row r="411" spans="3:16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</row>
    <row r="412" spans="3:16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</row>
    <row r="413" spans="3:16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</row>
    <row r="414" spans="3:16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</row>
    <row r="415" spans="3:16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</row>
    <row r="416" spans="3:16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</row>
    <row r="417" spans="3:16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</row>
    <row r="418" spans="3:16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</row>
    <row r="419" spans="3:16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</row>
    <row r="420" spans="3:16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</row>
    <row r="421" spans="3:16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</row>
    <row r="422" spans="3:16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</row>
    <row r="423" spans="3:16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</row>
    <row r="424" spans="3:16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</row>
  </sheetData>
  <sheetProtection algorithmName="SHA-512" hashValue="/X9vlzjY58KyIKsMlNpUMMR/n0SpmXRBdrgqSekSVqaDvEy8qKhsZJjRPaBq1fb8g/7fFLnev91ireZ0RdA+iQ==" saltValue="xOtuEGvBeUk7nXT/8ZA9tA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N10:N109"/>
    <dataValidation allowBlank="1" showInputMessage="1" showErrorMessage="1" prompt="性と名の間は_x000a_全角スペース" sqref="C10:C109"/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customWidth="1"/>
    <col min="14" max="14" width="8.25" style="56" customWidth="1"/>
    <col min="15" max="15" width="10.375" style="56" customWidth="1"/>
    <col min="16" max="16" width="8.25" style="56" customWidth="1"/>
    <col min="17" max="17" width="9" style="56" customWidth="1"/>
    <col min="18" max="23" width="9" style="56" hidden="1" customWidth="1"/>
    <col min="24" max="25" width="9" style="56" customWidth="1"/>
    <col min="26" max="16384" width="9" style="56"/>
  </cols>
  <sheetData>
    <row r="1" spans="1:23" s="32" customFormat="1" ht="13.5" customHeight="1">
      <c r="A1" s="82" t="s">
        <v>64</v>
      </c>
      <c r="B1" s="82"/>
      <c r="C1" s="82"/>
      <c r="D1" s="82"/>
      <c r="E1" s="51"/>
      <c r="R1" s="57"/>
      <c r="S1" s="56"/>
    </row>
    <row r="2" spans="1:23" s="52" customFormat="1" ht="13.15" customHeight="1">
      <c r="A2" s="82"/>
      <c r="B2" s="82"/>
      <c r="C2" s="82"/>
      <c r="D2" s="82"/>
      <c r="E2" s="32"/>
      <c r="F2" s="32"/>
      <c r="R2" s="56"/>
      <c r="S2" s="56"/>
    </row>
    <row r="3" spans="1:23" s="52" customFormat="1" ht="13.15" customHeight="1">
      <c r="A3" s="82"/>
      <c r="B3" s="82"/>
      <c r="C3" s="82"/>
      <c r="D3" s="82"/>
      <c r="E3" s="32"/>
      <c r="F3" s="32"/>
      <c r="R3" s="56"/>
      <c r="S3" s="56"/>
    </row>
    <row r="4" spans="1:23" s="52" customFormat="1">
      <c r="A4" s="33"/>
      <c r="B4" s="33"/>
      <c r="C4" s="32"/>
      <c r="D4" s="32"/>
      <c r="E4" s="32"/>
      <c r="F4" s="32"/>
      <c r="R4" s="56"/>
      <c r="S4" s="56"/>
    </row>
    <row r="5" spans="1:23" s="52" customFormat="1">
      <c r="A5" s="33"/>
      <c r="B5" s="33"/>
      <c r="C5" s="32"/>
      <c r="D5" s="32"/>
      <c r="E5" s="32"/>
      <c r="F5" s="32"/>
      <c r="R5" s="56"/>
      <c r="S5" s="56"/>
    </row>
    <row r="6" spans="1:23" s="52" customFormat="1">
      <c r="A6" s="33" t="s">
        <v>132</v>
      </c>
      <c r="B6" s="33"/>
      <c r="C6" s="32"/>
      <c r="D6" s="32"/>
      <c r="E6" s="32"/>
      <c r="F6" s="32"/>
      <c r="R6" s="56"/>
      <c r="S6" s="56"/>
    </row>
    <row r="7" spans="1:23" s="52" customFormat="1">
      <c r="A7" s="65" t="s">
        <v>116</v>
      </c>
      <c r="B7" s="33"/>
      <c r="C7" s="32"/>
      <c r="D7" s="32"/>
      <c r="E7" s="32"/>
      <c r="F7" s="32"/>
    </row>
    <row r="8" spans="1:23" s="52" customFormat="1">
      <c r="A8" s="65"/>
      <c r="B8" s="33"/>
      <c r="C8" s="32"/>
      <c r="D8" s="32"/>
      <c r="E8" s="32"/>
      <c r="F8" s="32"/>
      <c r="R8" s="27" t="s">
        <v>120</v>
      </c>
      <c r="S8" s="27">
        <f>COUNTIF($G$10:$N$109,R8)</f>
        <v>0</v>
      </c>
      <c r="T8" s="27"/>
      <c r="U8" s="27"/>
      <c r="V8" s="27" t="s">
        <v>75</v>
      </c>
      <c r="W8" s="27">
        <f>SUM(S25:S29)</f>
        <v>0</v>
      </c>
    </row>
    <row r="9" spans="1:23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113</v>
      </c>
      <c r="J9" s="74" t="s">
        <v>3</v>
      </c>
      <c r="K9" s="73" t="s">
        <v>118</v>
      </c>
      <c r="L9" s="74" t="s">
        <v>3</v>
      </c>
      <c r="M9" s="73" t="s">
        <v>119</v>
      </c>
      <c r="N9" s="74" t="s">
        <v>3</v>
      </c>
      <c r="O9" s="73" t="s">
        <v>136</v>
      </c>
      <c r="P9" s="74" t="s">
        <v>3</v>
      </c>
      <c r="R9" s="27" t="s">
        <v>129</v>
      </c>
      <c r="S9" s="27">
        <f t="shared" ref="S9:S16" si="0">COUNTIF($G$10:$N$109,R9)</f>
        <v>0</v>
      </c>
      <c r="T9" s="27"/>
      <c r="U9" s="27"/>
      <c r="V9" s="27" t="s">
        <v>80</v>
      </c>
      <c r="W9" s="27"/>
    </row>
    <row r="10" spans="1:23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R10" s="27" t="s">
        <v>125</v>
      </c>
      <c r="S10" s="27">
        <f t="shared" si="0"/>
        <v>0</v>
      </c>
      <c r="T10" s="27"/>
      <c r="U10" s="27"/>
      <c r="V10" s="27" t="s">
        <v>54</v>
      </c>
      <c r="W10" s="27" t="e">
        <f>COUNTIF(#REF!,V10)</f>
        <v>#REF!</v>
      </c>
    </row>
    <row r="11" spans="1:23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R11" s="27" t="s">
        <v>130</v>
      </c>
      <c r="S11" s="27">
        <f t="shared" si="0"/>
        <v>0</v>
      </c>
      <c r="T11" s="27"/>
      <c r="U11" s="27"/>
    </row>
    <row r="12" spans="1:23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R12" s="27" t="s">
        <v>82</v>
      </c>
      <c r="S12" s="27">
        <f t="shared" si="0"/>
        <v>0</v>
      </c>
      <c r="T12" s="27"/>
      <c r="U12" s="27"/>
    </row>
    <row r="13" spans="1:23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R13" s="27" t="s">
        <v>69</v>
      </c>
      <c r="S13" s="27">
        <f t="shared" si="0"/>
        <v>0</v>
      </c>
      <c r="T13" s="27"/>
      <c r="U13" s="27"/>
    </row>
    <row r="14" spans="1:23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R14" s="27" t="s">
        <v>128</v>
      </c>
      <c r="S14" s="27">
        <f t="shared" si="0"/>
        <v>0</v>
      </c>
      <c r="T14" s="27"/>
      <c r="U14" s="27"/>
    </row>
    <row r="15" spans="1:23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R15" s="27" t="s">
        <v>71</v>
      </c>
      <c r="S15" s="27">
        <f t="shared" si="0"/>
        <v>0</v>
      </c>
      <c r="T15" s="27"/>
      <c r="U15" s="27"/>
    </row>
    <row r="16" spans="1:23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R16" s="27" t="s">
        <v>68</v>
      </c>
      <c r="S16" s="27">
        <f t="shared" si="0"/>
        <v>0</v>
      </c>
      <c r="U16" s="56">
        <f>SUM(U8:U15)</f>
        <v>0</v>
      </c>
    </row>
    <row r="17" spans="1:2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R17" s="27"/>
      <c r="S17" s="27"/>
    </row>
    <row r="18" spans="1:2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R18" s="27"/>
      <c r="S18" s="27"/>
    </row>
    <row r="19" spans="1:2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R19" s="27"/>
      <c r="S19" s="27"/>
      <c r="X19" s="52"/>
      <c r="Y19" s="52"/>
    </row>
    <row r="20" spans="1:2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R20" s="27"/>
      <c r="S20" s="27"/>
      <c r="U20" s="56">
        <f>S21+U16+W8</f>
        <v>0</v>
      </c>
      <c r="X20" s="52"/>
      <c r="Y20" s="52"/>
    </row>
    <row r="21" spans="1:2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S21" s="56">
        <f>SUM(S8:S20)</f>
        <v>0</v>
      </c>
      <c r="X21" s="52"/>
      <c r="Y21" s="52"/>
    </row>
    <row r="22" spans="1:2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V22" s="52"/>
      <c r="W22" s="52"/>
      <c r="X22" s="52"/>
      <c r="Y22" s="52"/>
    </row>
    <row r="23" spans="1:2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</row>
    <row r="24" spans="1:2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R24" s="57" t="s">
        <v>104</v>
      </c>
    </row>
    <row r="25" spans="1:2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R25" s="56">
        <f>COUNTIF($O$10:$O$109,Sheet5!E2)</f>
        <v>0</v>
      </c>
      <c r="S25" s="56">
        <f>IF(R25&lt;4,0,IF(R25&gt;6,0,1))</f>
        <v>0</v>
      </c>
    </row>
    <row r="26" spans="1:2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R26" s="56">
        <f>COUNTIF($O$10:$O$109,Sheet5!E3)</f>
        <v>0</v>
      </c>
      <c r="S26" s="56">
        <f t="shared" ref="S26:S29" si="1">IF(R26&lt;4,0,IF(R26&gt;6,0,1))</f>
        <v>0</v>
      </c>
    </row>
    <row r="27" spans="1:2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R27" s="56">
        <f>COUNTIF($O$10:$O$109,Sheet5!E4)</f>
        <v>0</v>
      </c>
      <c r="S27" s="56">
        <f t="shared" si="1"/>
        <v>0</v>
      </c>
    </row>
    <row r="28" spans="1:2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R28" s="56">
        <f>COUNTIF($O$10:$O$109,Sheet5!E5)</f>
        <v>0</v>
      </c>
      <c r="S28" s="56">
        <f t="shared" si="1"/>
        <v>0</v>
      </c>
    </row>
    <row r="29" spans="1:2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R29" s="56">
        <f>COUNTIF($O$10:$O$109,Sheet5!E6)</f>
        <v>0</v>
      </c>
      <c r="S29" s="56">
        <f t="shared" si="1"/>
        <v>0</v>
      </c>
    </row>
    <row r="30" spans="1:2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</row>
    <row r="31" spans="1:2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</row>
    <row r="32" spans="1:2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</row>
    <row r="33" spans="1:16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</row>
    <row r="34" spans="1:16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</row>
    <row r="35" spans="1:16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</row>
    <row r="36" spans="1:16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</row>
    <row r="37" spans="1:16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</row>
    <row r="38" spans="1:16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</row>
    <row r="39" spans="1:16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</row>
    <row r="40" spans="1:16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</row>
    <row r="41" spans="1:16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</row>
    <row r="42" spans="1:16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</row>
    <row r="43" spans="1:16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</row>
    <row r="44" spans="1:16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</row>
    <row r="45" spans="1:16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</row>
    <row r="46" spans="1:16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</row>
    <row r="47" spans="1:16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</row>
    <row r="48" spans="1:16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</row>
    <row r="49" spans="1:16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</row>
    <row r="50" spans="1:16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</row>
    <row r="51" spans="1:16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</row>
    <row r="52" spans="1:16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</row>
    <row r="53" spans="1:16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</row>
    <row r="54" spans="1:16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</row>
    <row r="55" spans="1:16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</row>
    <row r="56" spans="1:16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</row>
    <row r="57" spans="1:16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</row>
    <row r="58" spans="1:16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</row>
    <row r="59" spans="1:16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</row>
    <row r="60" spans="1:16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</row>
    <row r="61" spans="1:16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</row>
    <row r="62" spans="1:16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</row>
    <row r="63" spans="1:16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</row>
    <row r="64" spans="1:16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</row>
    <row r="65" spans="1:16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</row>
    <row r="66" spans="1:16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</row>
    <row r="67" spans="1:16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</row>
    <row r="68" spans="1:16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</row>
    <row r="69" spans="1:16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</row>
    <row r="70" spans="1:16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</row>
    <row r="71" spans="1:16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</row>
    <row r="72" spans="1:16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</row>
    <row r="73" spans="1:16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</row>
    <row r="74" spans="1:16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</row>
    <row r="75" spans="1:16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</row>
    <row r="76" spans="1:16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</row>
    <row r="77" spans="1:16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</row>
    <row r="78" spans="1:16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</row>
    <row r="79" spans="1:16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</row>
    <row r="80" spans="1:16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</row>
    <row r="81" spans="1:16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</row>
    <row r="82" spans="1:16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</row>
    <row r="83" spans="1:16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</row>
    <row r="84" spans="1:16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</row>
    <row r="85" spans="1:16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</row>
    <row r="86" spans="1:16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</row>
    <row r="87" spans="1:16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</row>
    <row r="88" spans="1:16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</row>
    <row r="89" spans="1:16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</row>
    <row r="90" spans="1:16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</row>
    <row r="91" spans="1:16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</row>
    <row r="92" spans="1:16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</row>
    <row r="93" spans="1:16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</row>
    <row r="94" spans="1:16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</row>
    <row r="95" spans="1:16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</row>
    <row r="96" spans="1:16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</row>
    <row r="97" spans="1:16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</row>
    <row r="98" spans="1:16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</row>
    <row r="99" spans="1:16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</row>
    <row r="100" spans="1:16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</row>
    <row r="101" spans="1:16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</row>
    <row r="102" spans="1:16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</row>
    <row r="103" spans="1:16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</row>
    <row r="104" spans="1:16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</row>
    <row r="105" spans="1:16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</row>
    <row r="106" spans="1:16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</row>
    <row r="107" spans="1:16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</row>
    <row r="108" spans="1:16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</row>
    <row r="109" spans="1:16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</row>
    <row r="157" spans="8:16">
      <c r="H157" s="58"/>
      <c r="J157" s="58"/>
      <c r="L157" s="58"/>
      <c r="N157" s="58"/>
      <c r="P157" s="58"/>
    </row>
    <row r="308" spans="3:16">
      <c r="C308" s="59"/>
      <c r="D308" s="59"/>
      <c r="E308" s="58"/>
      <c r="F308" s="59"/>
      <c r="G308" s="59"/>
      <c r="I308" s="59"/>
      <c r="K308" s="59"/>
      <c r="M308" s="59"/>
      <c r="O308" s="59"/>
    </row>
    <row r="309" spans="3:16">
      <c r="C309" s="59"/>
      <c r="D309" s="59"/>
      <c r="F309" s="59"/>
      <c r="G309" s="59"/>
      <c r="I309" s="59"/>
      <c r="K309" s="59"/>
      <c r="M309" s="59"/>
      <c r="O309" s="59"/>
    </row>
    <row r="310" spans="3:16">
      <c r="C310" s="59"/>
      <c r="D310" s="59"/>
      <c r="F310" s="59"/>
      <c r="G310" s="59"/>
      <c r="I310" s="59"/>
      <c r="K310" s="59"/>
      <c r="M310" s="59"/>
      <c r="O310" s="59"/>
    </row>
    <row r="311" spans="3:16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</row>
    <row r="312" spans="3:16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</row>
    <row r="313" spans="3:16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</row>
    <row r="314" spans="3:16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</row>
    <row r="315" spans="3:16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</row>
    <row r="316" spans="3:16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</row>
    <row r="317" spans="3:16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</row>
    <row r="318" spans="3:16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</row>
    <row r="319" spans="3:16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</row>
    <row r="320" spans="3:16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</row>
    <row r="321" spans="3:16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</row>
    <row r="322" spans="3:16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</row>
    <row r="323" spans="3:16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</row>
    <row r="324" spans="3:16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</row>
    <row r="325" spans="3:16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</row>
    <row r="326" spans="3:16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</row>
    <row r="327" spans="3:16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</row>
    <row r="328" spans="3:16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</row>
    <row r="329" spans="3:16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</row>
    <row r="330" spans="3:16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</row>
    <row r="331" spans="3:16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</row>
    <row r="332" spans="3:16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</row>
    <row r="333" spans="3:16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</row>
    <row r="334" spans="3:16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</row>
    <row r="335" spans="3:16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</row>
    <row r="336" spans="3:16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</row>
    <row r="337" spans="3:16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</row>
  </sheetData>
  <sheetProtection algorithmName="SHA-512" hashValue="B4RV3YjljJWqoJXRTxzZ/+Ig7eEFhiGRLoyRmQOBN2JcJCvFBGxF68AUpNVm0u78JvqnJ/a+AMKGQge9+UdlkQ==" saltValue="Uw03LT9W20vtFmQvskd+vg==" spinCount="100000" sheet="1" objects="1" scenarios="1"/>
  <mergeCells count="1">
    <mergeCell ref="A1:D3"/>
  </mergeCells>
  <phoneticPr fontId="2"/>
  <dataValidations count="8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N10:N109"/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B7" sqref="B7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3" t="s">
        <v>131</v>
      </c>
      <c r="B1" s="83"/>
      <c r="C1" s="83"/>
    </row>
    <row r="2" spans="1:4" ht="45" customHeight="1">
      <c r="A2" s="83" t="s">
        <v>63</v>
      </c>
      <c r="B2" s="83"/>
      <c r="C2" s="83"/>
    </row>
    <row r="3" spans="1:4" ht="22.5" customHeight="1"/>
    <row r="4" spans="1:4" ht="45" customHeight="1">
      <c r="A4" s="75" t="s">
        <v>99</v>
      </c>
      <c r="B4" s="93">
        <f>'Sheet1（団体情報）'!A5</f>
        <v>0</v>
      </c>
      <c r="C4" s="93"/>
    </row>
    <row r="5" spans="1:4" ht="22.5" customHeight="1">
      <c r="A5" s="76"/>
    </row>
    <row r="6" spans="1:4" ht="45" customHeight="1">
      <c r="A6" s="75" t="s">
        <v>78</v>
      </c>
      <c r="B6" s="71">
        <f>'Sheet2（男子）'!S21*1000+'Sheet2（男子）'!W8*1000+'Sheet3（女子）'!S21*1000+'Sheet3（女子）'!W8*1000</f>
        <v>0</v>
      </c>
      <c r="C6" s="64" t="s">
        <v>77</v>
      </c>
      <c r="D6" s="70">
        <f>B6</f>
        <v>0</v>
      </c>
    </row>
    <row r="7" spans="1:4" ht="22.5" customHeight="1"/>
    <row r="8" spans="1:4" s="28" customFormat="1">
      <c r="A8" s="84" t="s">
        <v>98</v>
      </c>
      <c r="B8" s="85"/>
      <c r="C8" s="86"/>
    </row>
    <row r="9" spans="1:4">
      <c r="A9" s="87"/>
      <c r="B9" s="88"/>
      <c r="C9" s="89"/>
    </row>
    <row r="10" spans="1:4">
      <c r="A10" s="87"/>
      <c r="B10" s="88"/>
      <c r="C10" s="89"/>
    </row>
    <row r="11" spans="1:4">
      <c r="A11" s="87"/>
      <c r="B11" s="88"/>
      <c r="C11" s="89"/>
    </row>
    <row r="12" spans="1:4">
      <c r="A12" s="87"/>
      <c r="B12" s="88"/>
      <c r="C12" s="89"/>
    </row>
    <row r="13" spans="1:4">
      <c r="A13" s="87"/>
      <c r="B13" s="88"/>
      <c r="C13" s="89"/>
    </row>
    <row r="14" spans="1:4">
      <c r="A14" s="87"/>
      <c r="B14" s="88"/>
      <c r="C14" s="89"/>
    </row>
    <row r="15" spans="1:4">
      <c r="A15" s="87"/>
      <c r="B15" s="88"/>
      <c r="C15" s="89"/>
    </row>
    <row r="16" spans="1:4">
      <c r="A16" s="87"/>
      <c r="B16" s="88"/>
      <c r="C16" s="89"/>
    </row>
    <row r="17" spans="1:3">
      <c r="A17" s="87"/>
      <c r="B17" s="88"/>
      <c r="C17" s="89"/>
    </row>
    <row r="18" spans="1:3">
      <c r="A18" s="87"/>
      <c r="B18" s="88"/>
      <c r="C18" s="89"/>
    </row>
    <row r="19" spans="1:3">
      <c r="A19" s="87"/>
      <c r="B19" s="88"/>
      <c r="C19" s="89"/>
    </row>
    <row r="20" spans="1:3">
      <c r="A20" s="87"/>
      <c r="B20" s="88"/>
      <c r="C20" s="89"/>
    </row>
    <row r="21" spans="1:3">
      <c r="A21" s="87"/>
      <c r="B21" s="88"/>
      <c r="C21" s="89"/>
    </row>
    <row r="22" spans="1:3">
      <c r="A22" s="87"/>
      <c r="B22" s="88"/>
      <c r="C22" s="89"/>
    </row>
    <row r="23" spans="1:3">
      <c r="A23" s="87"/>
      <c r="B23" s="88"/>
      <c r="C23" s="89"/>
    </row>
    <row r="24" spans="1:3">
      <c r="A24" s="87"/>
      <c r="B24" s="88"/>
      <c r="C24" s="89"/>
    </row>
    <row r="25" spans="1:3">
      <c r="A25" s="87"/>
      <c r="B25" s="88"/>
      <c r="C25" s="89"/>
    </row>
    <row r="26" spans="1:3">
      <c r="A26" s="87"/>
      <c r="B26" s="88"/>
      <c r="C26" s="89"/>
    </row>
    <row r="27" spans="1:3">
      <c r="A27" s="87"/>
      <c r="B27" s="88"/>
      <c r="C27" s="89"/>
    </row>
    <row r="28" spans="1:3">
      <c r="A28" s="87"/>
      <c r="B28" s="88"/>
      <c r="C28" s="89"/>
    </row>
    <row r="29" spans="1:3">
      <c r="A29" s="87"/>
      <c r="B29" s="88"/>
      <c r="C29" s="89"/>
    </row>
    <row r="30" spans="1:3">
      <c r="A30" s="87"/>
      <c r="B30" s="88"/>
      <c r="C30" s="89"/>
    </row>
    <row r="31" spans="1:3">
      <c r="A31" s="90"/>
      <c r="B31" s="91"/>
      <c r="C31" s="92"/>
    </row>
    <row r="32" spans="1:3">
      <c r="A32" s="3"/>
      <c r="B32" s="3"/>
      <c r="C32" s="3"/>
    </row>
  </sheetData>
  <sheetProtection algorithmName="SHA-512" hashValue="vE8akthXOak5mPyWJwwH9c+EU1SyBBrreYwLYqVUEQ3NZ6h8IxJWwasx+Yj24L2jsyRaVNUddUEU+WG2D/FhWA==" saltValue="15/4imMG7twOqgIkZksJlA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F4" sqref="F4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55</v>
      </c>
      <c r="B1" s="14"/>
    </row>
    <row r="2" spans="1:2" ht="37.5" customHeight="1">
      <c r="A2" s="94" t="s">
        <v>134</v>
      </c>
      <c r="B2" s="95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56</v>
      </c>
    </row>
    <row r="5" spans="1:2" ht="37.5" customHeight="1"/>
    <row r="6" spans="1:2" ht="37.5" customHeight="1">
      <c r="A6" s="19">
        <f>'Sheet4（総括）'!D6</f>
        <v>0</v>
      </c>
      <c r="B6" s="20" t="s">
        <v>57</v>
      </c>
    </row>
    <row r="7" spans="1:2" ht="15" customHeight="1"/>
    <row r="8" spans="1:2" ht="37.5" customHeight="1">
      <c r="A8" s="96" t="s">
        <v>133</v>
      </c>
      <c r="B8" s="97"/>
    </row>
    <row r="9" spans="1:2" ht="15" customHeight="1"/>
    <row r="10" spans="1:2" ht="37.5" customHeight="1">
      <c r="A10" s="21" t="s">
        <v>58</v>
      </c>
    </row>
    <row r="11" spans="1:2" ht="15" customHeight="1"/>
    <row r="12" spans="1:2" ht="37.5" customHeight="1">
      <c r="B12" s="22" t="s">
        <v>59</v>
      </c>
    </row>
    <row r="13" spans="1:2" s="23" customFormat="1"/>
    <row r="14" spans="1:2" s="24" customFormat="1" ht="30" customHeight="1"/>
    <row r="15" spans="1:2" ht="37.5" customHeight="1">
      <c r="A15" s="25" t="s">
        <v>60</v>
      </c>
      <c r="B15" s="26" t="s">
        <v>61</v>
      </c>
    </row>
    <row r="16" spans="1:2" ht="37.5" customHeight="1">
      <c r="A16" s="98" t="str">
        <f>A2</f>
        <v>2019年7月　　日</v>
      </c>
      <c r="B16" s="99"/>
    </row>
    <row r="17" spans="1:2" ht="37.5" customHeight="1">
      <c r="B17" s="16"/>
    </row>
    <row r="18" spans="1:2" ht="37.5" customHeight="1">
      <c r="A18" s="17">
        <f>A4</f>
        <v>0</v>
      </c>
      <c r="B18" s="18" t="s">
        <v>56</v>
      </c>
    </row>
    <row r="19" spans="1:2" ht="37.5" customHeight="1"/>
    <row r="20" spans="1:2" ht="37.5" customHeight="1">
      <c r="A20" s="19">
        <f>A6</f>
        <v>0</v>
      </c>
      <c r="B20" s="20" t="s">
        <v>57</v>
      </c>
    </row>
    <row r="21" spans="1:2" ht="15" customHeight="1"/>
    <row r="22" spans="1:2" ht="37.5" customHeight="1">
      <c r="A22" s="96" t="str">
        <f>A8</f>
        <v>但　第4回中京大学土曜競技会 参加料として</v>
      </c>
      <c r="B22" s="97"/>
    </row>
    <row r="23" spans="1:2" ht="15" customHeight="1"/>
    <row r="24" spans="1:2" ht="37.5" customHeight="1">
      <c r="A24" s="21" t="s">
        <v>58</v>
      </c>
    </row>
    <row r="25" spans="1:2" ht="37.5" customHeight="1">
      <c r="B25" s="22" t="s">
        <v>59</v>
      </c>
    </row>
  </sheetData>
  <sheetProtection algorithmName="SHA-512" hashValue="zJ3H0oV1UsIO9WEod3D0XOWKkpuQgrufPmToBlrq4NuqO+X2LOcIG75LIDk6m7jdWm03zdV6qIhmzNKyxAMDOA==" saltValue="jA1F/H7fJCKQ6b+XhvkWp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8" sqref="G8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94</v>
      </c>
      <c r="G1" s="1" t="s">
        <v>95</v>
      </c>
      <c r="H1" s="1" t="s">
        <v>92</v>
      </c>
      <c r="I1" s="1"/>
    </row>
    <row r="2" spans="1:9">
      <c r="A2" s="2">
        <v>1</v>
      </c>
      <c r="B2" t="s">
        <v>4</v>
      </c>
      <c r="E2" t="s">
        <v>108</v>
      </c>
      <c r="F2" t="s">
        <v>93</v>
      </c>
      <c r="G2" t="s">
        <v>96</v>
      </c>
      <c r="H2" t="s">
        <v>106</v>
      </c>
    </row>
    <row r="3" spans="1:9">
      <c r="A3" s="2">
        <v>2</v>
      </c>
      <c r="B3" t="s">
        <v>5</v>
      </c>
      <c r="C3" t="s">
        <v>120</v>
      </c>
      <c r="D3" t="s">
        <v>120</v>
      </c>
      <c r="E3" t="s">
        <v>109</v>
      </c>
    </row>
    <row r="4" spans="1:9">
      <c r="A4" s="2">
        <v>3</v>
      </c>
      <c r="B4" t="s">
        <v>6</v>
      </c>
      <c r="C4" t="s">
        <v>121</v>
      </c>
      <c r="D4" t="s">
        <v>121</v>
      </c>
      <c r="E4" t="s">
        <v>110</v>
      </c>
    </row>
    <row r="5" spans="1:9">
      <c r="A5" s="2"/>
      <c r="B5" t="s">
        <v>7</v>
      </c>
      <c r="C5" t="s">
        <v>122</v>
      </c>
      <c r="D5" t="s">
        <v>122</v>
      </c>
      <c r="E5" t="s">
        <v>111</v>
      </c>
    </row>
    <row r="6" spans="1:9">
      <c r="A6" s="2"/>
      <c r="B6" t="s">
        <v>8</v>
      </c>
      <c r="E6" t="s">
        <v>112</v>
      </c>
    </row>
    <row r="7" spans="1:9">
      <c r="A7" s="69"/>
      <c r="B7" t="s">
        <v>9</v>
      </c>
      <c r="C7" t="s">
        <v>123</v>
      </c>
      <c r="D7" t="s">
        <v>123</v>
      </c>
    </row>
    <row r="8" spans="1:9">
      <c r="A8" s="62"/>
      <c r="B8" t="s">
        <v>10</v>
      </c>
      <c r="C8" t="s">
        <v>82</v>
      </c>
      <c r="D8" t="s">
        <v>82</v>
      </c>
    </row>
    <row r="9" spans="1:9">
      <c r="A9" s="62"/>
      <c r="B9" t="s">
        <v>11</v>
      </c>
      <c r="C9" t="s">
        <v>83</v>
      </c>
      <c r="D9" t="s">
        <v>69</v>
      </c>
    </row>
    <row r="10" spans="1:9">
      <c r="B10" t="s">
        <v>12</v>
      </c>
      <c r="C10" t="s">
        <v>84</v>
      </c>
      <c r="D10" t="s">
        <v>70</v>
      </c>
    </row>
    <row r="11" spans="1:9">
      <c r="B11" t="s">
        <v>13</v>
      </c>
      <c r="C11" t="s">
        <v>85</v>
      </c>
      <c r="D11" t="s">
        <v>71</v>
      </c>
    </row>
    <row r="12" spans="1:9">
      <c r="B12" t="s">
        <v>14</v>
      </c>
      <c r="C12" t="s">
        <v>86</v>
      </c>
      <c r="D12" t="s">
        <v>68</v>
      </c>
    </row>
    <row r="13" spans="1:9">
      <c r="B13" t="s">
        <v>15</v>
      </c>
    </row>
    <row r="14" spans="1:9">
      <c r="B14" t="s">
        <v>16</v>
      </c>
    </row>
    <row r="15" spans="1:9">
      <c r="B15" t="s">
        <v>17</v>
      </c>
    </row>
    <row r="16" spans="1:9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hPVti03xaBvXlbMY3LVX8EobMS5h02Bqgf1DjzMsRLuh6fr0Z5Pm4aS/kR6015j2UzqpoyzYJjgNQayvEl9NEA==" saltValue="/7UVGdj2BjC06H0FhN/ikA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Sheet4（総括）</vt:lpstr>
      <vt:lpstr>領収書</vt:lpstr>
      <vt:lpstr>Sheet5</vt:lpstr>
      <vt:lpstr>'Sheet4（総括）'!Print_Area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2019-07-03T12:27:38Z</dcterms:modified>
</cp:coreProperties>
</file>