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0中京大\第33回梅村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'Sheet4（総括）'!$A$1:$C$31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Sheet5!$C$2:$C$18</definedName>
    <definedName name="種目２">Sheet5!$D$2:$D$18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1" i="9" l="1"/>
  <c r="W11" i="2"/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A16" i="10" l="1"/>
  <c r="U9" i="9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A22" i="10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<sst xmlns="http://schemas.openxmlformats.org/spreadsheetml/2006/main" count="219" uniqueCount="164">
  <si>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</si>
  <si>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</si>
  <si>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</si>
  <si>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</si>
  <si>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</si>
  <si>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</si>
  <si>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</si>
  <si>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</si>
  <si>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</si>
  <si>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</si>
  <si>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</si>
  <si>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</si>
  <si>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</si>
  <si>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</si>
  <si>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</si>
  <si>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</si>
  <si>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</si>
  <si>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</si>
  <si>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</si>
  <si>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</si>
  <si>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</si>
  <si>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</si>
  <si>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</si>
  <si>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</si>
  <si>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</si>
  <si>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</si>
  <si>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</si>
  <si>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</si>
  <si>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</si>
  <si>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</si>
  <si>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</si>
  <si>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</si>
  <si>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</si>
  <si>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</si>
  <si>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</si>
  <si>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</si>
  <si>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</si>
  <si>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</si>
  <si>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</si>
  <si>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</si>
  <si>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</si>
  <si>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</si>
  <si>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</si>
  <si>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</si>
  <si>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</si>
  <si>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</si>
  <si>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</si>
  <si>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</si>
  <si>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</si>
  <si>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</si>
  <si>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</si>
  <si>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</si>
  <si>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</si>
  <si>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</si>
  <si>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</si>
  <si>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</si>
  <si>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</si>
  <si>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</si>
  <si>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</si>
  <si>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</si>
  <si>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</si>
  <si>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</si>
  <si>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</si>
  <si>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</si>
  <si>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</si>
  <si>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</si>
  <si>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</si>
  <si>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</si>
  <si>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</si>
  <si>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</si>
  <si>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</si>
  <si>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</si>
  <si>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</si>
  <si>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</si>
  <si>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</si>
  <si>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</si>
  <si>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</si>
  <si>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</si>
  <si>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</si>
  <si>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</si>
  <si>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</si>
  <si>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</si>
  <si>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</si>
  <si>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</si>
  <si>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</si>
  <si>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</si>
  <si>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</si>
  <si>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</si>
  <si>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</si>
  <si>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</si>
  <si>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</si>
  <si>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</si>
  <si>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</si>
  <si>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</si>
  <si>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</si>
  <si>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</si>
  <si>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</si>
  <si>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</si>
  <si>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</si>
  <si>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</si>
  <si>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</si>
  <si>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</si>
  <si>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</si>
  <si>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</si>
  <si>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</si>
  <si>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</si>
  <si>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</si>
  <si>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</si>
  <si>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</si>
  <si>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</si>
  <si>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</si>
  <si>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</si>
  <si>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</si>
  <si>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</si>
  <si>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</si>
  <si>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</si>
  <si>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</si>
  <si>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400m</t>
    <phoneticPr fontId="21"/>
  </si>
  <si>
    <t>リレー</t>
    <phoneticPr fontId="2"/>
  </si>
  <si>
    <t>リレー</t>
    <phoneticPr fontId="2"/>
  </si>
  <si>
    <t>100m①</t>
    <phoneticPr fontId="21"/>
  </si>
  <si>
    <t>100m②</t>
    <phoneticPr fontId="21"/>
  </si>
  <si>
    <t>800m</t>
    <phoneticPr fontId="21"/>
  </si>
  <si>
    <t>1500m</t>
    <phoneticPr fontId="21"/>
  </si>
  <si>
    <t>5000m</t>
    <phoneticPr fontId="21"/>
  </si>
  <si>
    <t>110mH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</si>
  <si>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</si>
  <si>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</si>
  <si>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</si>
  <si>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</si>
  <si>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</si>
  <si>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</si>
  <si>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</si>
  <si>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100mH</t>
    <phoneticPr fontId="21"/>
  </si>
  <si>
    <t>100m①</t>
    <phoneticPr fontId="21"/>
  </si>
  <si>
    <t>400m</t>
    <phoneticPr fontId="21"/>
  </si>
  <si>
    <t>800m</t>
    <phoneticPr fontId="21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</si>
  <si>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</si>
  <si>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</si>
  <si>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</si>
  <si>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</si>
  <si>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</si>
  <si>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</si>
  <si>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</si>
  <si>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</si>
  <si>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100m①</t>
    <phoneticPr fontId="2"/>
  </si>
  <si>
    <t>100m②</t>
    <phoneticPr fontId="2"/>
  </si>
  <si>
    <t>400m</t>
    <phoneticPr fontId="2"/>
  </si>
  <si>
    <t>800m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</si>
  <si>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</si>
  <si>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</si>
  <si>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</si>
  <si>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第33回梅村学園陸上競技大会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21"/>
  </si>
  <si>
    <t>2020年　4月　　日</t>
    <rPh sb="4" eb="5">
      <t>ネン</t>
    </rPh>
    <rPh sb="7" eb="8">
      <t>ガツ</t>
    </rPh>
    <rPh sb="10" eb="11">
      <t>ヒ</t>
    </rPh>
    <phoneticPr fontId="21"/>
  </si>
  <si>
    <t>但　第33回梅村学園陸上競技大会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</si>
  <si>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100m③</t>
    <phoneticPr fontId="21"/>
  </si>
  <si>
    <t>100m③</t>
    <phoneticPr fontId="21"/>
  </si>
  <si>
    <t>3000m</t>
    <phoneticPr fontId="21"/>
  </si>
  <si>
    <t>100m③</t>
    <phoneticPr fontId="2"/>
  </si>
  <si>
    <t>3000m</t>
    <phoneticPr fontId="2"/>
  </si>
  <si>
    <t>　</t>
    <phoneticPr fontId="2"/>
  </si>
  <si>
    <t>第33回梅村学園陸上競技大会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0"/>
  </si>
  <si>
    <t>※一部の種目について、参加制限を設ける。</t>
    <rPh sb="1" eb="3">
      <t>イチブ</t>
    </rPh>
    <rPh sb="4" eb="6">
      <t>シュモク</t>
    </rPh>
    <rPh sb="11" eb="13">
      <t>サンカ</t>
    </rPh>
    <rPh sb="13" eb="15">
      <t>セイゲン</t>
    </rPh>
    <rPh sb="16" eb="17">
      <t>モウ</t>
    </rPh>
    <phoneticPr fontId="2"/>
  </si>
  <si>
    <t>※一部の種目について、参加制限を設ける。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</si>
</sst>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5" xfId="41" applyFont="1" applyFill="1" applyBorder="1" applyAlignment="1" applyProtection="1">
      <alignment vertical="center"/>
      <protection locked="0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176" fontId="29" fillId="0" borderId="0" xfId="0" applyNumberFormat="1" applyFont="1" applyAlignment="1">
      <alignment horizontal="right" vertical="center"/>
    </xf>
    <xf numFmtId="176" fontId="23" fillId="0" borderId="0" xfId="0" applyNumberFormat="1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152</v>
      </c>
      <c r="B1" s="68"/>
      <c r="C1" s="68"/>
    </row>
    <row r="2" spans="1:8" ht="42" customHeight="1">
      <c r="A2" s="67" t="s">
        <v>100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98</v>
      </c>
      <c r="C4" s="38" t="s">
        <v>97</v>
      </c>
    </row>
    <row r="5" spans="1:8" ht="30" customHeight="1">
      <c r="A5" s="29"/>
      <c r="C5" s="30"/>
      <c r="D5" s="60" t="s">
        <v>83</v>
      </c>
    </row>
    <row r="6" spans="1:8" ht="13.5" customHeight="1">
      <c r="A6" s="39"/>
      <c r="C6" s="40"/>
    </row>
    <row r="7" spans="1:8" ht="14.25" customHeight="1">
      <c r="A7" s="41" t="s">
        <v>99</v>
      </c>
      <c r="C7" s="38" t="s">
        <v>105</v>
      </c>
    </row>
    <row r="8" spans="1:8" ht="30" customHeight="1">
      <c r="A8" s="29"/>
      <c r="C8" s="61"/>
      <c r="D8" s="60" t="s">
        <v>83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8"/>
      <c r="D11" s="79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0" t="s">
        <v>107</v>
      </c>
      <c r="B16" s="80"/>
      <c r="C16" s="80"/>
      <c r="D16" s="80"/>
      <c r="E16" s="80"/>
      <c r="F16" s="80"/>
      <c r="G16" s="80"/>
      <c r="H16" s="80"/>
    </row>
    <row r="17" spans="3:3" ht="30" customHeight="1"/>
    <row r="28" spans="3:3">
      <c r="C28" s="43"/>
    </row>
  </sheetData>
  <sheetProtection algorithmName="SHA-512" hashValue="uiYmThsPVOMFduI2bre1IUB7RzTlScgxEm2VnDHPtN3jomF+xPiUI3TU8rGriPgZbQ/tZFNgOPSoGd29JqMcsg==" saltValue="xiJ7AJXzQ8v5sBHCa5oZlg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81" t="s">
        <v>62</v>
      </c>
      <c r="B1" s="81"/>
      <c r="C1" s="81"/>
      <c r="D1" s="81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81"/>
      <c r="B2" s="81"/>
      <c r="C2" s="81"/>
      <c r="D2" s="81"/>
      <c r="E2" s="47"/>
      <c r="F2" s="53"/>
      <c r="T2" s="46"/>
      <c r="U2" s="46"/>
      <c r="V2" s="44"/>
      <c r="W2" s="44"/>
    </row>
    <row r="3" spans="1:25" s="48" customFormat="1" ht="13.5" customHeight="1">
      <c r="A3" s="81"/>
      <c r="B3" s="81"/>
      <c r="C3" s="81"/>
      <c r="D3" s="81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>
      <c r="A6" s="66"/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/>
      <c r="B7" s="47"/>
      <c r="C7" s="47"/>
      <c r="D7" s="47"/>
      <c r="E7" s="47"/>
      <c r="F7" s="50"/>
      <c r="T7" s="49"/>
      <c r="U7" s="49"/>
    </row>
    <row r="8" spans="1:25" s="48" customFormat="1">
      <c r="A8" s="66" t="s">
        <v>162</v>
      </c>
      <c r="B8" s="34"/>
      <c r="C8" s="50"/>
      <c r="D8" s="50"/>
      <c r="E8" s="50"/>
      <c r="F8" s="50"/>
      <c r="T8" s="27" t="s">
        <v>145</v>
      </c>
      <c r="U8" s="27">
        <f>COUNTIF($G$10:$N$109,T8)</f>
        <v>0</v>
      </c>
      <c r="V8" s="27" t="s">
        <v>141</v>
      </c>
      <c r="W8" s="27">
        <f>COUNTIF($G$10:$N$109,V8)</f>
        <v>0</v>
      </c>
      <c r="X8" s="27" t="s">
        <v>70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113</v>
      </c>
      <c r="J9" s="74" t="s">
        <v>3</v>
      </c>
      <c r="K9" s="73" t="s">
        <v>114</v>
      </c>
      <c r="L9" s="74" t="s">
        <v>3</v>
      </c>
      <c r="M9" s="73" t="s">
        <v>115</v>
      </c>
      <c r="N9" s="74" t="s">
        <v>3</v>
      </c>
      <c r="O9" s="73" t="s">
        <v>118</v>
      </c>
      <c r="P9" s="74" t="s">
        <v>3</v>
      </c>
      <c r="Q9" s="73" t="s">
        <v>116</v>
      </c>
      <c r="R9" s="74" t="s">
        <v>3</v>
      </c>
      <c r="T9" s="27" t="s">
        <v>146</v>
      </c>
      <c r="U9" s="27">
        <f t="shared" ref="U9:U20" si="0">COUNTIF($G$10:$N$109,T9)</f>
        <v>0</v>
      </c>
      <c r="V9" s="27" t="s">
        <v>142</v>
      </c>
      <c r="W9" s="27">
        <f t="shared" ref="W9:W11" si="1">COUNTIF($G$10:$N$109,V9)</f>
        <v>0</v>
      </c>
      <c r="X9" s="27" t="s">
        <v>77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158</v>
      </c>
      <c r="U10" s="27">
        <f t="shared" si="0"/>
        <v>0</v>
      </c>
      <c r="V10" s="27" t="s">
        <v>143</v>
      </c>
      <c r="W10" s="27">
        <f t="shared" si="1"/>
        <v>0</v>
      </c>
      <c r="X10" s="27" t="s">
        <v>72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147</v>
      </c>
      <c r="U11" s="27">
        <f t="shared" si="0"/>
        <v>0</v>
      </c>
      <c r="V11" s="27" t="s">
        <v>144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148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149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77"/>
      <c r="N14" s="12"/>
      <c r="O14" s="63"/>
      <c r="P14" s="12"/>
      <c r="Q14" s="63"/>
      <c r="R14" s="12"/>
      <c r="T14" s="27" t="s">
        <v>159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137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150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151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138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139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140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103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COUNTIF($O$10:$O$109,Sheet5!E2)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COUNTIF($O$10:$O$109,Sheet5!E3)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COUNTIF($O$10:$O$109,Sheet5!E4)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COUNTIF($O$10:$O$109,Sheet5!E5)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COUNTIF($O$10:$O$109,Sheet5!E6)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lTxLSvsTz7Ak5m0P3OENkPmbhoqqpy4iW5BGcFHmZnSOFG+Pp1SR2QE3sLsa2fKQADFBiVA/yEeCfzYM7wAMmw==" saltValue="CvJ4bPjWPu2U81DXL9R9+w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2" t="s">
        <v>64</v>
      </c>
      <c r="B1" s="82"/>
      <c r="C1" s="82"/>
      <c r="D1" s="82"/>
      <c r="E1" s="51"/>
      <c r="T1" s="57"/>
      <c r="U1" s="56"/>
    </row>
    <row r="2" spans="1:25" s="52" customFormat="1" ht="13.15" customHeight="1">
      <c r="A2" s="82"/>
      <c r="B2" s="82"/>
      <c r="C2" s="82"/>
      <c r="D2" s="82"/>
      <c r="E2" s="32"/>
      <c r="F2" s="32"/>
      <c r="T2" s="56"/>
      <c r="U2" s="56"/>
    </row>
    <row r="3" spans="1:25" s="52" customFormat="1" ht="13.15" customHeight="1">
      <c r="A3" s="82"/>
      <c r="B3" s="82"/>
      <c r="C3" s="82"/>
      <c r="D3" s="82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33"/>
      <c r="B5" s="33"/>
      <c r="C5" s="32"/>
      <c r="D5" s="32"/>
      <c r="E5" s="32"/>
      <c r="F5" s="32"/>
      <c r="T5" s="56"/>
      <c r="U5" s="56"/>
    </row>
    <row r="6" spans="1:25" s="52" customFormat="1">
      <c r="A6" s="33"/>
      <c r="B6" s="33"/>
      <c r="C6" s="32"/>
      <c r="D6" s="32"/>
      <c r="E6" s="32"/>
      <c r="F6" s="32"/>
      <c r="T6" s="56"/>
      <c r="U6" s="56"/>
    </row>
    <row r="7" spans="1:25" s="52" customFormat="1">
      <c r="A7" s="65"/>
      <c r="B7" s="33"/>
      <c r="C7" s="32"/>
      <c r="D7" s="32"/>
      <c r="E7" s="32"/>
      <c r="F7" s="32"/>
    </row>
    <row r="8" spans="1:25" s="52" customFormat="1">
      <c r="A8" s="65" t="s">
        <v>163</v>
      </c>
      <c r="B8" s="33"/>
      <c r="C8" s="32"/>
      <c r="D8" s="32"/>
      <c r="E8" s="32"/>
      <c r="F8" s="32"/>
      <c r="T8" s="27" t="s">
        <v>134</v>
      </c>
      <c r="U8" s="27">
        <f>COUNTIF($G$10:$N$109,T8)</f>
        <v>0</v>
      </c>
      <c r="V8" s="27" t="s">
        <v>141</v>
      </c>
      <c r="W8" s="27">
        <f>COUNTIF($G$10:$N$109,V8)</f>
        <v>0</v>
      </c>
      <c r="X8" s="27" t="s">
        <v>71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113</v>
      </c>
      <c r="J9" s="74" t="s">
        <v>3</v>
      </c>
      <c r="K9" s="73" t="s">
        <v>114</v>
      </c>
      <c r="L9" s="74" t="s">
        <v>3</v>
      </c>
      <c r="M9" s="73" t="s">
        <v>115</v>
      </c>
      <c r="N9" s="74" t="s">
        <v>3</v>
      </c>
      <c r="O9" s="73" t="s">
        <v>119</v>
      </c>
      <c r="P9" s="74" t="s">
        <v>3</v>
      </c>
      <c r="Q9" s="73" t="s">
        <v>116</v>
      </c>
      <c r="R9" s="74" t="s">
        <v>3</v>
      </c>
      <c r="T9" s="27" t="s">
        <v>121</v>
      </c>
      <c r="U9" s="27">
        <f t="shared" ref="U9:U20" si="0">COUNTIF($G$10:$N$109,T9)</f>
        <v>0</v>
      </c>
      <c r="V9" s="27" t="s">
        <v>142</v>
      </c>
      <c r="W9" s="27">
        <f t="shared" ref="W9:W11" si="1">COUNTIF($G$10:$N$109,V9)</f>
        <v>0</v>
      </c>
      <c r="X9" s="27" t="s">
        <v>78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155</v>
      </c>
      <c r="U10" s="27">
        <f t="shared" si="0"/>
        <v>0</v>
      </c>
      <c r="V10" s="27" t="s">
        <v>143</v>
      </c>
      <c r="W10" s="27">
        <f t="shared" si="1"/>
        <v>0</v>
      </c>
      <c r="X10" s="27" t="s">
        <v>54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135</v>
      </c>
      <c r="U11" s="27">
        <f t="shared" si="0"/>
        <v>0</v>
      </c>
      <c r="V11" s="27" t="s">
        <v>144</v>
      </c>
      <c r="W11" s="27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136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123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159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137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133</v>
      </c>
      <c r="U16" s="27">
        <f t="shared" si="0"/>
        <v>0</v>
      </c>
      <c r="W16" s="56">
        <f>SUM(W8:W15)</f>
        <v>0</v>
      </c>
    </row>
    <row r="17" spans="1:28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126</v>
      </c>
      <c r="U17" s="27">
        <f t="shared" si="0"/>
        <v>0</v>
      </c>
    </row>
    <row r="18" spans="1:28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138</v>
      </c>
      <c r="U18" s="27">
        <f t="shared" si="0"/>
        <v>0</v>
      </c>
      <c r="AB18" s="57" t="s">
        <v>160</v>
      </c>
    </row>
    <row r="19" spans="1:28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139</v>
      </c>
      <c r="U19" s="27">
        <f t="shared" si="0"/>
        <v>0</v>
      </c>
      <c r="Z19" s="52"/>
      <c r="AA19" s="52"/>
    </row>
    <row r="20" spans="1:28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140</v>
      </c>
      <c r="U20" s="27">
        <f t="shared" si="0"/>
        <v>0</v>
      </c>
      <c r="W20" s="56">
        <f>U21+W16+Y8</f>
        <v>0</v>
      </c>
      <c r="Z20" s="52"/>
      <c r="AA20" s="52"/>
    </row>
    <row r="21" spans="1:28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8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8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8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104</v>
      </c>
    </row>
    <row r="25" spans="1:28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COUNTIF($O$10:$O$109,Sheet5!E2)</f>
        <v>0</v>
      </c>
      <c r="U25" s="56">
        <f>IF(T25&lt;4,0,IF(T25&gt;6,0,1))</f>
        <v>0</v>
      </c>
    </row>
    <row r="26" spans="1:28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COUNTIF($O$10:$O$109,Sheet5!E3)</f>
        <v>0</v>
      </c>
      <c r="U26" s="56">
        <f t="shared" ref="U26:U29" si="2">IF(T26&lt;4,0,IF(T26&gt;6,0,1))</f>
        <v>0</v>
      </c>
    </row>
    <row r="27" spans="1:28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COUNTIF($O$10:$O$109,Sheet5!E4)</f>
        <v>0</v>
      </c>
      <c r="U27" s="56">
        <f t="shared" si="2"/>
        <v>0</v>
      </c>
    </row>
    <row r="28" spans="1:28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COUNTIF($O$10:$O$109,Sheet5!E5)</f>
        <v>0</v>
      </c>
      <c r="U28" s="56">
        <f t="shared" si="2"/>
        <v>0</v>
      </c>
    </row>
    <row r="29" spans="1:28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COUNTIF($O$10:$O$109,Sheet5!E6)</f>
        <v>0</v>
      </c>
      <c r="U29" s="56">
        <f t="shared" si="2"/>
        <v>0</v>
      </c>
    </row>
    <row r="30" spans="1:28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8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8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DrpTGQVYxCLoBK+meC4PpAgUP8VLIoPT3YASoSP8Z/2PFNwqf90cDzjc8oEGCFcvcQQADT71P6f5HHwD3cOHfA==" saltValue="G4q2tX1EhKv37Tpq9W0P7g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3" t="s">
        <v>161</v>
      </c>
      <c r="B1" s="83"/>
      <c r="C1" s="83"/>
    </row>
    <row r="2" spans="1:4" ht="45" customHeight="1">
      <c r="A2" s="83" t="s">
        <v>63</v>
      </c>
      <c r="B2" s="83"/>
      <c r="C2" s="83"/>
    </row>
    <row r="3" spans="1:4" ht="22.5" customHeight="1"/>
    <row r="4" spans="1:4" ht="45" customHeight="1">
      <c r="A4" s="75" t="s">
        <v>96</v>
      </c>
      <c r="B4" s="93">
        <f>'Sheet1（団体情報）'!A5</f>
        <v>0</v>
      </c>
      <c r="C4" s="93"/>
    </row>
    <row r="5" spans="1:4" ht="22.5" customHeight="1">
      <c r="A5" s="76"/>
    </row>
    <row r="6" spans="1:4" ht="45" customHeight="1">
      <c r="A6" s="75" t="s">
        <v>74</v>
      </c>
      <c r="B6" s="71">
        <f>'Sheet2（男子）'!W20*1500+'Sheet2（男子）'!Y10*3000+'Sheet3（女子）'!W20*1500+'Sheet3（女子）'!Y10*3000</f>
        <v>0</v>
      </c>
      <c r="C6" s="64" t="s">
        <v>73</v>
      </c>
      <c r="D6" s="70">
        <f>B6</f>
        <v>0</v>
      </c>
    </row>
    <row r="7" spans="1:4" ht="22.5" customHeight="1"/>
    <row r="8" spans="1:4" s="28" customFormat="1">
      <c r="A8" s="84" t="s">
        <v>95</v>
      </c>
      <c r="B8" s="85"/>
      <c r="C8" s="86"/>
    </row>
    <row r="9" spans="1:4">
      <c r="A9" s="87"/>
      <c r="B9" s="88"/>
      <c r="C9" s="89"/>
    </row>
    <row r="10" spans="1:4">
      <c r="A10" s="87"/>
      <c r="B10" s="88"/>
      <c r="C10" s="89"/>
    </row>
    <row r="11" spans="1:4">
      <c r="A11" s="87"/>
      <c r="B11" s="88"/>
      <c r="C11" s="89"/>
    </row>
    <row r="12" spans="1:4">
      <c r="A12" s="87"/>
      <c r="B12" s="88"/>
      <c r="C12" s="89"/>
    </row>
    <row r="13" spans="1:4">
      <c r="A13" s="87"/>
      <c r="B13" s="88"/>
      <c r="C13" s="89"/>
    </row>
    <row r="14" spans="1:4">
      <c r="A14" s="87"/>
      <c r="B14" s="88"/>
      <c r="C14" s="89"/>
    </row>
    <row r="15" spans="1:4">
      <c r="A15" s="87"/>
      <c r="B15" s="88"/>
      <c r="C15" s="89"/>
    </row>
    <row r="16" spans="1:4">
      <c r="A16" s="87"/>
      <c r="B16" s="88"/>
      <c r="C16" s="89"/>
    </row>
    <row r="17" spans="1:3">
      <c r="A17" s="87"/>
      <c r="B17" s="88"/>
      <c r="C17" s="89"/>
    </row>
    <row r="18" spans="1:3">
      <c r="A18" s="87"/>
      <c r="B18" s="88"/>
      <c r="C18" s="89"/>
    </row>
    <row r="19" spans="1:3">
      <c r="A19" s="87"/>
      <c r="B19" s="88"/>
      <c r="C19" s="89"/>
    </row>
    <row r="20" spans="1:3">
      <c r="A20" s="87"/>
      <c r="B20" s="88"/>
      <c r="C20" s="89"/>
    </row>
    <row r="21" spans="1:3">
      <c r="A21" s="87"/>
      <c r="B21" s="88"/>
      <c r="C21" s="89"/>
    </row>
    <row r="22" spans="1:3">
      <c r="A22" s="87"/>
      <c r="B22" s="88"/>
      <c r="C22" s="89"/>
    </row>
    <row r="23" spans="1:3">
      <c r="A23" s="87"/>
      <c r="B23" s="88"/>
      <c r="C23" s="89"/>
    </row>
    <row r="24" spans="1:3">
      <c r="A24" s="87"/>
      <c r="B24" s="88"/>
      <c r="C24" s="89"/>
    </row>
    <row r="25" spans="1:3">
      <c r="A25" s="87"/>
      <c r="B25" s="88"/>
      <c r="C25" s="89"/>
    </row>
    <row r="26" spans="1:3">
      <c r="A26" s="87"/>
      <c r="B26" s="88"/>
      <c r="C26" s="89"/>
    </row>
    <row r="27" spans="1:3">
      <c r="A27" s="87"/>
      <c r="B27" s="88"/>
      <c r="C27" s="89"/>
    </row>
    <row r="28" spans="1:3">
      <c r="A28" s="87"/>
      <c r="B28" s="88"/>
      <c r="C28" s="89"/>
    </row>
    <row r="29" spans="1:3">
      <c r="A29" s="87"/>
      <c r="B29" s="88"/>
      <c r="C29" s="89"/>
    </row>
    <row r="30" spans="1:3">
      <c r="A30" s="87"/>
      <c r="B30" s="88"/>
      <c r="C30" s="89"/>
    </row>
    <row r="31" spans="1:3">
      <c r="A31" s="90"/>
      <c r="B31" s="91"/>
      <c r="C31" s="92"/>
    </row>
    <row r="32" spans="1:3">
      <c r="A32" s="3"/>
      <c r="B32" s="3"/>
      <c r="C32" s="3"/>
    </row>
  </sheetData>
  <sheetProtection algorithmName="SHA-512" hashValue="2ZYV9kgMh5KOG4dUSLcACQzDvezLV5dNRx8GHaxWGwyMzaps69mXTeVWOUJVsynvjKp9YYCDbBvVw/t5S5X57g==" saltValue="WQCYgspGQIgNcndaxkeic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4" t="s">
        <v>153</v>
      </c>
      <c r="B2" s="95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'Sheet4（総括）'!D6</f>
        <v>0</v>
      </c>
      <c r="B6" s="20" t="s">
        <v>57</v>
      </c>
    </row>
    <row r="7" spans="1:2" ht="15" customHeight="1"/>
    <row r="8" spans="1:2" ht="37.5" customHeight="1">
      <c r="A8" s="96" t="s">
        <v>154</v>
      </c>
      <c r="B8" s="97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8" t="str">
        <f>A2</f>
        <v>2020年　4月　　日</v>
      </c>
      <c r="B16" s="99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6" t="str">
        <f>A8</f>
        <v>但　第33回梅村学園陸上競技大会 参加料として</v>
      </c>
      <c r="B22" s="97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77KM/ocL1ZN0Viv9zvtpPLt+v6/nAbenKvaD4IHrz+5Clr/EYGYy3CdO9gsm742YnafDnN3xuQ3B+czZsojbHQ==" saltValue="2S7WRezK2SvjT4t2EMwrCw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20" sqref="H20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85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92</v>
      </c>
      <c r="G1" s="1" t="s">
        <v>93</v>
      </c>
      <c r="H1" s="1" t="s">
        <v>90</v>
      </c>
      <c r="I1" s="1"/>
    </row>
    <row r="2" spans="1:9">
      <c r="A2" s="2">
        <v>1</v>
      </c>
      <c r="B2" t="s">
        <v>4</v>
      </c>
      <c r="C2" t="s">
        <v>120</v>
      </c>
      <c r="D2" t="s">
        <v>120</v>
      </c>
      <c r="E2" t="s">
        <v>108</v>
      </c>
      <c r="F2" t="s">
        <v>91</v>
      </c>
      <c r="G2" t="s">
        <v>94</v>
      </c>
      <c r="H2" t="s">
        <v>106</v>
      </c>
    </row>
    <row r="3" spans="1:9">
      <c r="A3" s="2">
        <v>2</v>
      </c>
      <c r="B3" t="s">
        <v>5</v>
      </c>
      <c r="C3" t="s">
        <v>121</v>
      </c>
      <c r="D3" t="s">
        <v>121</v>
      </c>
      <c r="E3" t="s">
        <v>109</v>
      </c>
    </row>
    <row r="4" spans="1:9">
      <c r="A4" s="2">
        <v>3</v>
      </c>
      <c r="B4" t="s">
        <v>6</v>
      </c>
      <c r="C4" t="s">
        <v>155</v>
      </c>
      <c r="D4" t="s">
        <v>156</v>
      </c>
      <c r="E4" t="s">
        <v>110</v>
      </c>
    </row>
    <row r="5" spans="1:9">
      <c r="A5" s="2">
        <v>4</v>
      </c>
      <c r="B5" t="s">
        <v>7</v>
      </c>
      <c r="C5" t="s">
        <v>117</v>
      </c>
      <c r="D5" t="s">
        <v>117</v>
      </c>
      <c r="E5" t="s">
        <v>111</v>
      </c>
    </row>
    <row r="6" spans="1:9">
      <c r="A6" s="2">
        <v>5</v>
      </c>
      <c r="B6" t="s">
        <v>8</v>
      </c>
      <c r="C6" t="s">
        <v>122</v>
      </c>
      <c r="D6" t="s">
        <v>122</v>
      </c>
      <c r="E6" t="s">
        <v>112</v>
      </c>
    </row>
    <row r="7" spans="1:9">
      <c r="A7" s="69">
        <v>6</v>
      </c>
      <c r="B7" t="s">
        <v>9</v>
      </c>
      <c r="C7" t="s">
        <v>123</v>
      </c>
      <c r="D7" t="s">
        <v>123</v>
      </c>
    </row>
    <row r="8" spans="1:9">
      <c r="A8" s="62" t="s">
        <v>68</v>
      </c>
      <c r="B8" t="s">
        <v>10</v>
      </c>
      <c r="C8" t="s">
        <v>157</v>
      </c>
      <c r="D8" t="s">
        <v>157</v>
      </c>
    </row>
    <row r="9" spans="1:9">
      <c r="A9" s="62" t="s">
        <v>69</v>
      </c>
      <c r="B9" t="s">
        <v>11</v>
      </c>
      <c r="C9" t="s">
        <v>124</v>
      </c>
      <c r="D9" t="s">
        <v>124</v>
      </c>
    </row>
    <row r="10" spans="1:9">
      <c r="A10" t="s">
        <v>75</v>
      </c>
      <c r="B10" t="s">
        <v>12</v>
      </c>
      <c r="C10" t="s">
        <v>125</v>
      </c>
      <c r="D10" t="s">
        <v>133</v>
      </c>
    </row>
    <row r="11" spans="1:9">
      <c r="A11" t="s">
        <v>76</v>
      </c>
      <c r="B11" t="s">
        <v>13</v>
      </c>
      <c r="C11" t="s">
        <v>126</v>
      </c>
      <c r="D11" t="s">
        <v>126</v>
      </c>
    </row>
    <row r="12" spans="1:9">
      <c r="A12" t="s">
        <v>79</v>
      </c>
      <c r="B12" t="s">
        <v>14</v>
      </c>
      <c r="C12" t="s">
        <v>84</v>
      </c>
      <c r="D12" t="s">
        <v>84</v>
      </c>
    </row>
    <row r="13" spans="1:9">
      <c r="A13" t="s">
        <v>80</v>
      </c>
      <c r="B13" t="s">
        <v>15</v>
      </c>
      <c r="C13" t="s">
        <v>127</v>
      </c>
      <c r="D13" t="s">
        <v>127</v>
      </c>
    </row>
    <row r="14" spans="1:9">
      <c r="A14" t="s">
        <v>81</v>
      </c>
      <c r="B14" t="s">
        <v>16</v>
      </c>
      <c r="C14" t="s">
        <v>128</v>
      </c>
      <c r="D14" t="s">
        <v>128</v>
      </c>
    </row>
    <row r="15" spans="1:9">
      <c r="A15" t="s">
        <v>82</v>
      </c>
      <c r="B15" t="s">
        <v>17</v>
      </c>
      <c r="C15" t="s">
        <v>129</v>
      </c>
      <c r="D15" t="s">
        <v>129</v>
      </c>
    </row>
    <row r="16" spans="1:9">
      <c r="A16" t="s">
        <v>101</v>
      </c>
      <c r="B16" t="s">
        <v>18</v>
      </c>
      <c r="C16" t="s">
        <v>130</v>
      </c>
      <c r="D16" t="s">
        <v>130</v>
      </c>
    </row>
    <row r="17" spans="1:4">
      <c r="A17" t="s">
        <v>102</v>
      </c>
      <c r="B17" t="s">
        <v>19</v>
      </c>
      <c r="C17" t="s">
        <v>131</v>
      </c>
      <c r="D17" t="s">
        <v>131</v>
      </c>
    </row>
    <row r="18" spans="1:4">
      <c r="B18" t="s">
        <v>20</v>
      </c>
      <c r="C18" t="s">
        <v>132</v>
      </c>
      <c r="D18" t="s">
        <v>132</v>
      </c>
    </row>
    <row r="19" spans="1:4">
      <c r="B19" t="s">
        <v>21</v>
      </c>
    </row>
    <row r="20" spans="1:4">
      <c r="B20" t="s">
        <v>22</v>
      </c>
    </row>
    <row r="21" spans="1:4">
      <c r="B21" t="s">
        <v>23</v>
      </c>
    </row>
    <row r="22" spans="1:4">
      <c r="B22" t="s">
        <v>24</v>
      </c>
    </row>
    <row r="23" spans="1:4">
      <c r="B23" t="s">
        <v>25</v>
      </c>
    </row>
    <row r="24" spans="1:4">
      <c r="B24" t="s">
        <v>26</v>
      </c>
    </row>
    <row r="25" spans="1:4">
      <c r="B25" t="s">
        <v>27</v>
      </c>
    </row>
    <row r="26" spans="1:4">
      <c r="B26" t="s">
        <v>28</v>
      </c>
    </row>
    <row r="27" spans="1:4">
      <c r="B27" t="s">
        <v>29</v>
      </c>
    </row>
    <row r="28" spans="1:4">
      <c r="B28" t="s">
        <v>30</v>
      </c>
    </row>
    <row r="29" spans="1:4">
      <c r="B29" t="s">
        <v>31</v>
      </c>
    </row>
    <row r="30" spans="1:4">
      <c r="B30" t="s">
        <v>32</v>
      </c>
    </row>
    <row r="31" spans="1:4">
      <c r="B31" t="s">
        <v>33</v>
      </c>
    </row>
    <row r="32" spans="1:4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zPXvLXif18iJfQvvcRf1C7+ul6lPifmaInrnP5wyu9MSLyOAYQcaPgKkt1yb29vVo1WQTU2sxBvZiFs8mF8+0A==" saltValue="2eqWTz3vZtEPyRPTNzfy/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Sheet4（総括）</vt:lpstr>
      <vt:lpstr>領収書</vt:lpstr>
      <vt:lpstr>Sheet5</vt:lpstr>
      <vt:lpstr>'Sheet4（総括）'!Print_Area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2020-03-10T14:24:04Z</dcterms:modified>
</cp:coreProperties>
</file>